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БЩАЯ ПАПКА\Готовые отчеты 2025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7" i="1" l="1"/>
  <c r="L87" i="1"/>
  <c r="I87" i="1"/>
  <c r="P85" i="1"/>
  <c r="F46" i="1" l="1"/>
  <c r="F53" i="1"/>
  <c r="F54" i="1"/>
  <c r="F55" i="1"/>
  <c r="F56" i="1"/>
  <c r="F52" i="1"/>
  <c r="F42" i="1"/>
  <c r="F43" i="1"/>
  <c r="F44" i="1"/>
  <c r="F47" i="1"/>
  <c r="F48" i="1"/>
  <c r="F49" i="1"/>
  <c r="F50" i="1"/>
  <c r="F41" i="1"/>
  <c r="F39" i="1"/>
  <c r="F38" i="1"/>
  <c r="F37" i="1"/>
  <c r="J72" i="1" l="1"/>
  <c r="P37" i="1" l="1"/>
  <c r="P56" i="1" l="1"/>
  <c r="P55" i="1"/>
  <c r="P54" i="1"/>
  <c r="P53" i="1"/>
  <c r="P52" i="1"/>
  <c r="P50" i="1"/>
  <c r="P49" i="1"/>
  <c r="P40" i="1"/>
  <c r="P57" i="1" s="1"/>
  <c r="P41" i="1"/>
  <c r="P42" i="1"/>
  <c r="P43" i="1"/>
  <c r="P44" i="1"/>
  <c r="P45" i="1"/>
  <c r="P46" i="1"/>
  <c r="P47" i="1"/>
  <c r="P48" i="1"/>
  <c r="P38" i="1" l="1"/>
  <c r="P39" i="1"/>
</calcChain>
</file>

<file path=xl/sharedStrings.xml><?xml version="1.0" encoding="utf-8"?>
<sst xmlns="http://schemas.openxmlformats.org/spreadsheetml/2006/main" count="124" uniqueCount="95">
  <si>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</si>
  <si>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</si>
  <si>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</si>
  <si>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</si>
  <si>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</si>
  <si>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</si>
  <si>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</si>
  <si>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</si>
  <si>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</si>
  <si>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</si>
  <si>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</si>
  <si>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</si>
  <si>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</si>
  <si>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</si>
  <si>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</si>
  <si>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</si>
  <si>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</si>
  <si>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</si>
  <si>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</si>
  <si>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</si>
  <si>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</si>
  <si>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</si>
  <si>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</si>
  <si>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</si>
  <si>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</si>
  <si>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</si>
  <si>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</si>
  <si>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</si>
  <si>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</si>
  <si>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</si>
  <si>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</si>
  <si>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</si>
  <si>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</si>
  <si>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</si>
  <si>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</si>
  <si>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</si>
  <si>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</si>
  <si>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</si>
  <si>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</si>
  <si>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</si>
  <si>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</si>
  <si>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</si>
  <si>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</si>
  <si>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</si>
  <si>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</si>
  <si>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</si>
  <si>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</si>
  <si>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</si>
  <si>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</si>
  <si>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</si>
  <si>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</si>
  <si>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</si>
  <si>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</si>
  <si>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</si>
  <si>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</si>
  <si>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</si>
  <si>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</si>
  <si>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</si>
  <si>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</si>
  <si>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</si>
  <si>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</si>
  <si>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</si>
  <si>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</si>
  <si>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</si>
  <si>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</si>
  <si>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</si>
  <si>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</si>
  <si>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</si>
  <si>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</si>
  <si>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</si>
  <si>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</si>
  <si>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</si>
  <si>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</si>
  <si>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</si>
  <si>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</si>
  <si>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</si>
  <si>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</si>
  <si>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</si>
  <si>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</si>
  <si>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</si>
  <si>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</si>
  <si>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</si>
  <si>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</si>
  <si>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Гидравлическое испытание трубопровода</t>
  </si>
  <si>
    <t>Смена  ламп</t>
  </si>
  <si>
    <t>Московская обл, Фряново рп, 2-ая Фабричная ул., д.1</t>
  </si>
  <si>
    <t>генеральный директор - Логунов Сергей Викторович</t>
  </si>
  <si>
    <t>за 2025год (01.10.2025г. -31.12.2025г.)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</si>
  <si>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                245,3 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</si>
  <si>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     5276,4       </t>
    </r>
    <r>
      <rPr>
        <sz val="12"/>
        <rFont val="Times New Roman"/>
        <family val="1"/>
        <charset val="204"/>
      </rPr>
      <t>руб.</t>
    </r>
  </si>
  <si>
    <t>Акт АИС ГЖИ</t>
  </si>
  <si>
    <t>Пуско-наладочные работы к ОЗП</t>
  </si>
  <si>
    <t>план</t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</si>
  <si>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3237,96     </t>
    </r>
    <r>
      <rPr>
        <b/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</si>
  <si>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>период:  5276,4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</si>
</sst>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1" fontId="25" fillId="0" borderId="13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top" shrinkToFi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9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left" vertical="top" wrapText="1" indent="1"/>
    </xf>
    <xf numFmtId="0" fontId="10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0" fillId="0" borderId="18" xfId="0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2" fontId="1" fillId="0" borderId="18" xfId="0" applyNumberFormat="1" applyFont="1" applyBorder="1" applyAlignment="1">
      <alignment horizontal="center" vertical="top" wrapTex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topLeftCell="A72" zoomScale="110" zoomScaleNormal="100" zoomScaleSheetLayoutView="110" workbookViewId="0">
      <selection activeCell="J72" sqref="J72:L72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25" t="s">
        <v>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2" x14ac:dyDescent="0.2">
      <c r="A2" s="125" t="s">
        <v>50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2" ht="12" customHeight="1" x14ac:dyDescent="0.2">
      <c r="A3" s="125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2" x14ac:dyDescent="0.2">
      <c r="A4" s="126" t="s">
        <v>15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22" ht="17.25" x14ac:dyDescent="0.2">
      <c r="A5" s="1"/>
      <c r="V5" s="5"/>
    </row>
    <row r="6" spans="1:22" ht="17.25" x14ac:dyDescent="0.2">
      <c r="A6" s="127" t="s">
        <v>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1:22" ht="17.25" x14ac:dyDescent="0.2">
      <c r="A7" s="127" t="s">
        <v>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28" t="s">
        <v>42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spans="1:22" ht="17.25" x14ac:dyDescent="0.2">
      <c r="A10" s="129" t="s">
        <v>87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31" t="s">
        <v>85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</row>
    <row r="13" spans="1:22" x14ac:dyDescent="0.2">
      <c r="A13" s="118" t="s">
        <v>2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22" ht="15.75" x14ac:dyDescent="0.2">
      <c r="A14" s="132" t="s">
        <v>16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spans="1:22" x14ac:dyDescent="0.2">
      <c r="A15" s="119" t="s">
        <v>17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2" ht="15.75" x14ac:dyDescent="0.2">
      <c r="A16" s="123" t="s">
        <v>18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spans="1:19" x14ac:dyDescent="0.2">
      <c r="A17" s="118" t="s">
        <v>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ht="17.25" customHeight="1" x14ac:dyDescent="0.2">
      <c r="A18" s="120" t="s">
        <v>19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spans="1:19" ht="17.25" x14ac:dyDescent="0.2">
      <c r="A19" s="122" t="s">
        <v>86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spans="1:19" x14ac:dyDescent="0.2">
      <c r="A20" s="118" t="s">
        <v>4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ht="15.75" x14ac:dyDescent="0.2">
      <c r="A21" s="123" t="s">
        <v>38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x14ac:dyDescent="0.2">
      <c r="A22" s="118" t="s">
        <v>5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s="20" customFormat="1" ht="60.75" customHeight="1" x14ac:dyDescent="0.2">
      <c r="A23" s="113" t="s">
        <v>88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spans="1:19" s="20" customFormat="1" ht="15.75" x14ac:dyDescent="0.2">
      <c r="A24" s="146" t="s">
        <v>60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33" t="s">
        <v>40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19" s="20" customFormat="1" ht="15.75" customHeight="1" x14ac:dyDescent="0.2">
      <c r="A27" s="134" t="s">
        <v>41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20</v>
      </c>
      <c r="C29" s="67" t="s">
        <v>21</v>
      </c>
      <c r="D29" s="68"/>
      <c r="E29" s="162"/>
      <c r="F29" s="67" t="s">
        <v>22</v>
      </c>
      <c r="G29" s="68"/>
      <c r="H29" s="140" t="s">
        <v>23</v>
      </c>
      <c r="I29" s="141"/>
      <c r="J29" s="141"/>
      <c r="K29" s="141"/>
      <c r="L29" s="142"/>
      <c r="M29" s="24"/>
      <c r="N29" s="69" t="s">
        <v>24</v>
      </c>
      <c r="O29" s="69"/>
      <c r="P29" s="69"/>
      <c r="Q29" s="69"/>
      <c r="R29" s="69"/>
      <c r="S29" s="69"/>
    </row>
    <row r="30" spans="1:19" x14ac:dyDescent="0.2">
      <c r="A30" s="70" t="s">
        <v>7</v>
      </c>
      <c r="B30" s="71" t="s">
        <v>25</v>
      </c>
      <c r="C30" s="72" t="s">
        <v>26</v>
      </c>
      <c r="D30" s="73"/>
      <c r="E30" s="74"/>
      <c r="F30" s="72" t="s">
        <v>27</v>
      </c>
      <c r="G30" s="75"/>
      <c r="H30" s="143"/>
      <c r="I30" s="144"/>
      <c r="J30" s="144"/>
      <c r="K30" s="144"/>
      <c r="L30" s="145"/>
      <c r="M30" s="24"/>
      <c r="N30" s="69"/>
      <c r="O30" s="69"/>
      <c r="P30" s="69"/>
      <c r="Q30" s="69"/>
      <c r="R30" s="69"/>
      <c r="S30" s="69"/>
    </row>
    <row r="31" spans="1:19" ht="12.75" customHeight="1" x14ac:dyDescent="0.2">
      <c r="A31" s="70"/>
      <c r="B31" s="71"/>
      <c r="C31" s="72"/>
      <c r="D31" s="73"/>
      <c r="E31" s="74"/>
      <c r="F31" s="72"/>
      <c r="G31" s="74"/>
      <c r="H31" s="76" t="s">
        <v>28</v>
      </c>
      <c r="I31" s="77"/>
      <c r="J31" s="77"/>
      <c r="K31" s="81" t="s">
        <v>29</v>
      </c>
      <c r="L31" s="81"/>
      <c r="M31" s="81"/>
      <c r="N31" s="28" t="s">
        <v>28</v>
      </c>
      <c r="O31" s="137" t="s">
        <v>28</v>
      </c>
      <c r="P31" s="77" t="s">
        <v>30</v>
      </c>
      <c r="Q31" s="77"/>
      <c r="R31" s="77"/>
      <c r="S31" s="82"/>
    </row>
    <row r="32" spans="1:19" x14ac:dyDescent="0.2">
      <c r="A32" s="3"/>
      <c r="B32" s="9" t="s">
        <v>31</v>
      </c>
      <c r="C32" s="76" t="s">
        <v>25</v>
      </c>
      <c r="D32" s="78"/>
      <c r="E32" s="82"/>
      <c r="F32" s="76" t="s">
        <v>32</v>
      </c>
      <c r="G32" s="82"/>
      <c r="H32" s="76"/>
      <c r="I32" s="78"/>
      <c r="J32" s="77"/>
      <c r="K32" s="81"/>
      <c r="L32" s="81"/>
      <c r="M32" s="81"/>
      <c r="N32" s="24"/>
      <c r="O32" s="138"/>
      <c r="P32" s="77"/>
      <c r="Q32" s="78"/>
      <c r="R32" s="78"/>
      <c r="S32" s="82"/>
    </row>
    <row r="33" spans="1:21" x14ac:dyDescent="0.2">
      <c r="A33" s="3"/>
      <c r="B33" s="10"/>
      <c r="C33" s="76" t="s">
        <v>31</v>
      </c>
      <c r="D33" s="78"/>
      <c r="E33" s="82"/>
      <c r="F33" s="76" t="s">
        <v>25</v>
      </c>
      <c r="G33" s="82"/>
      <c r="H33" s="76"/>
      <c r="I33" s="78"/>
      <c r="J33" s="77"/>
      <c r="K33" s="81"/>
      <c r="L33" s="81"/>
      <c r="M33" s="81"/>
      <c r="N33" s="24"/>
      <c r="O33" s="138"/>
      <c r="P33" s="77"/>
      <c r="Q33" s="78"/>
      <c r="R33" s="78"/>
      <c r="S33" s="82"/>
    </row>
    <row r="34" spans="1:21" x14ac:dyDescent="0.2">
      <c r="A34" s="3"/>
      <c r="B34" s="10"/>
      <c r="C34" s="156"/>
      <c r="D34" s="157"/>
      <c r="E34" s="158"/>
      <c r="F34" s="76" t="s">
        <v>33</v>
      </c>
      <c r="G34" s="82"/>
      <c r="H34" s="76"/>
      <c r="I34" s="78"/>
      <c r="J34" s="77"/>
      <c r="K34" s="81"/>
      <c r="L34" s="81"/>
      <c r="M34" s="81"/>
      <c r="N34" s="24"/>
      <c r="O34" s="138"/>
      <c r="P34" s="77"/>
      <c r="Q34" s="78"/>
      <c r="R34" s="78"/>
      <c r="S34" s="82"/>
    </row>
    <row r="35" spans="1:21" x14ac:dyDescent="0.2">
      <c r="A35" s="4"/>
      <c r="B35" s="11"/>
      <c r="C35" s="159"/>
      <c r="D35" s="160"/>
      <c r="E35" s="161"/>
      <c r="F35" s="79" t="s">
        <v>34</v>
      </c>
      <c r="G35" s="83"/>
      <c r="H35" s="79"/>
      <c r="I35" s="80"/>
      <c r="J35" s="80"/>
      <c r="K35" s="81"/>
      <c r="L35" s="81"/>
      <c r="M35" s="81"/>
      <c r="N35" s="24"/>
      <c r="O35" s="139"/>
      <c r="P35" s="80"/>
      <c r="Q35" s="80"/>
      <c r="R35" s="80"/>
      <c r="S35" s="83"/>
    </row>
    <row r="36" spans="1:21" x14ac:dyDescent="0.2">
      <c r="A36" s="43">
        <v>1</v>
      </c>
      <c r="B36" s="43">
        <v>2</v>
      </c>
      <c r="C36" s="148">
        <v>3</v>
      </c>
      <c r="D36" s="149"/>
      <c r="E36" s="150"/>
      <c r="F36" s="148">
        <v>4</v>
      </c>
      <c r="G36" s="150"/>
      <c r="H36" s="148">
        <v>5</v>
      </c>
      <c r="I36" s="149"/>
      <c r="J36" s="150"/>
      <c r="K36" s="151">
        <v>6</v>
      </c>
      <c r="L36" s="152"/>
      <c r="M36" s="153"/>
      <c r="N36" s="44">
        <v>7</v>
      </c>
      <c r="O36" s="45">
        <v>7</v>
      </c>
      <c r="P36" s="149">
        <v>8</v>
      </c>
      <c r="Q36" s="149"/>
      <c r="R36" s="149"/>
      <c r="S36" s="150"/>
    </row>
    <row r="37" spans="1:21" x14ac:dyDescent="0.2">
      <c r="A37" s="37">
        <v>1</v>
      </c>
      <c r="B37" s="48" t="s">
        <v>61</v>
      </c>
      <c r="C37" s="87" t="s">
        <v>34</v>
      </c>
      <c r="D37" s="65"/>
      <c r="E37" s="66"/>
      <c r="F37" s="88">
        <f>245.3*K37</f>
        <v>1079.3200000000002</v>
      </c>
      <c r="G37" s="63"/>
      <c r="H37" s="87"/>
      <c r="I37" s="65"/>
      <c r="J37" s="89"/>
      <c r="K37" s="84">
        <v>4.4000000000000004</v>
      </c>
      <c r="L37" s="84"/>
      <c r="M37" s="38"/>
      <c r="N37" s="39"/>
      <c r="O37" s="49">
        <v>3</v>
      </c>
      <c r="P37" s="61">
        <f>O37*F37</f>
        <v>3237.9600000000005</v>
      </c>
      <c r="Q37" s="62"/>
      <c r="R37" s="62"/>
      <c r="S37" s="63"/>
    </row>
    <row r="38" spans="1:21" x14ac:dyDescent="0.2">
      <c r="A38" s="37"/>
      <c r="B38" s="37" t="s">
        <v>62</v>
      </c>
      <c r="C38" s="87" t="s">
        <v>34</v>
      </c>
      <c r="D38" s="65"/>
      <c r="E38" s="66"/>
      <c r="F38" s="87">
        <f>K38*245.3</f>
        <v>370.40300000000002</v>
      </c>
      <c r="G38" s="66"/>
      <c r="H38" s="87"/>
      <c r="I38" s="65"/>
      <c r="J38" s="89"/>
      <c r="K38" s="85">
        <v>1.51</v>
      </c>
      <c r="L38" s="85"/>
      <c r="M38" s="38"/>
      <c r="N38" s="39"/>
      <c r="O38" s="46">
        <v>3</v>
      </c>
      <c r="P38" s="64">
        <f t="shared" ref="P38:P39" si="0">O38*F38</f>
        <v>1111.2090000000001</v>
      </c>
      <c r="Q38" s="65"/>
      <c r="R38" s="65"/>
      <c r="S38" s="66"/>
      <c r="U38" s="60"/>
    </row>
    <row r="39" spans="1:21" x14ac:dyDescent="0.2">
      <c r="A39" s="37"/>
      <c r="B39" s="37" t="s">
        <v>63</v>
      </c>
      <c r="C39" s="87" t="s">
        <v>34</v>
      </c>
      <c r="D39" s="65"/>
      <c r="E39" s="66"/>
      <c r="F39" s="87">
        <f>K39*245.3</f>
        <v>105.479</v>
      </c>
      <c r="G39" s="66"/>
      <c r="H39" s="87"/>
      <c r="I39" s="65"/>
      <c r="J39" s="89"/>
      <c r="K39" s="85">
        <v>0.43</v>
      </c>
      <c r="L39" s="85"/>
      <c r="M39" s="38"/>
      <c r="N39" s="39"/>
      <c r="O39" s="46">
        <v>3</v>
      </c>
      <c r="P39" s="64">
        <f t="shared" si="0"/>
        <v>316.43700000000001</v>
      </c>
      <c r="Q39" s="65"/>
      <c r="R39" s="65"/>
      <c r="S39" s="66"/>
    </row>
    <row r="40" spans="1:21" ht="24" x14ac:dyDescent="0.2">
      <c r="A40" s="37">
        <v>2</v>
      </c>
      <c r="B40" s="50" t="s">
        <v>64</v>
      </c>
      <c r="C40" s="87" t="s">
        <v>34</v>
      </c>
      <c r="D40" s="65"/>
      <c r="E40" s="66"/>
      <c r="F40" s="88">
        <v>2112</v>
      </c>
      <c r="G40" s="63"/>
      <c r="H40" s="87"/>
      <c r="I40" s="65"/>
      <c r="J40" s="89"/>
      <c r="K40" s="171">
        <v>12.2</v>
      </c>
      <c r="L40" s="172"/>
      <c r="M40" s="38"/>
      <c r="N40" s="39"/>
      <c r="O40" s="46">
        <v>3</v>
      </c>
      <c r="P40" s="61">
        <f t="shared" ref="P40:P48" si="1">O40*F40</f>
        <v>6336</v>
      </c>
      <c r="Q40" s="62"/>
      <c r="R40" s="62"/>
      <c r="S40" s="63"/>
    </row>
    <row r="41" spans="1:21" ht="12.75" customHeight="1" x14ac:dyDescent="0.2">
      <c r="A41" s="37"/>
      <c r="B41" s="51" t="s">
        <v>65</v>
      </c>
      <c r="C41" s="87" t="s">
        <v>34</v>
      </c>
      <c r="D41" s="65"/>
      <c r="E41" s="66"/>
      <c r="F41" s="87">
        <f>K41*245.3</f>
        <v>782.50700000000006</v>
      </c>
      <c r="G41" s="66"/>
      <c r="H41" s="87"/>
      <c r="I41" s="65"/>
      <c r="J41" s="89"/>
      <c r="K41" s="90">
        <v>3.19</v>
      </c>
      <c r="L41" s="91"/>
      <c r="M41" s="38"/>
      <c r="N41" s="39"/>
      <c r="O41" s="46">
        <v>3</v>
      </c>
      <c r="P41" s="64">
        <f t="shared" si="1"/>
        <v>2347.5210000000002</v>
      </c>
      <c r="Q41" s="65"/>
      <c r="R41" s="65"/>
      <c r="S41" s="66"/>
    </row>
    <row r="42" spans="1:21" x14ac:dyDescent="0.2">
      <c r="A42" s="37"/>
      <c r="B42" s="51" t="s">
        <v>66</v>
      </c>
      <c r="C42" s="87" t="s">
        <v>34</v>
      </c>
      <c r="D42" s="65"/>
      <c r="E42" s="66"/>
      <c r="F42" s="87">
        <f t="shared" ref="F42:F50" si="2">K42*245.3</f>
        <v>0</v>
      </c>
      <c r="G42" s="66"/>
      <c r="H42" s="87"/>
      <c r="I42" s="65"/>
      <c r="J42" s="89"/>
      <c r="K42" s="90">
        <v>0</v>
      </c>
      <c r="L42" s="91"/>
      <c r="M42" s="38"/>
      <c r="N42" s="39"/>
      <c r="O42" s="46">
        <v>3</v>
      </c>
      <c r="P42" s="64">
        <f t="shared" si="1"/>
        <v>0</v>
      </c>
      <c r="Q42" s="65"/>
      <c r="R42" s="65"/>
      <c r="S42" s="66"/>
    </row>
    <row r="43" spans="1:21" ht="22.5" x14ac:dyDescent="0.2">
      <c r="A43" s="37"/>
      <c r="B43" s="51" t="s">
        <v>67</v>
      </c>
      <c r="C43" s="87" t="s">
        <v>34</v>
      </c>
      <c r="D43" s="65"/>
      <c r="E43" s="66"/>
      <c r="F43" s="87">
        <f t="shared" si="2"/>
        <v>0</v>
      </c>
      <c r="G43" s="66"/>
      <c r="H43" s="87"/>
      <c r="I43" s="65"/>
      <c r="J43" s="89"/>
      <c r="K43" s="90">
        <v>0</v>
      </c>
      <c r="L43" s="91"/>
      <c r="M43" s="38"/>
      <c r="N43" s="39"/>
      <c r="O43" s="46">
        <v>3</v>
      </c>
      <c r="P43" s="64">
        <f t="shared" si="1"/>
        <v>0</v>
      </c>
      <c r="Q43" s="65"/>
      <c r="R43" s="65"/>
      <c r="S43" s="66"/>
    </row>
    <row r="44" spans="1:21" ht="22.5" x14ac:dyDescent="0.2">
      <c r="A44" s="37"/>
      <c r="B44" s="51" t="s">
        <v>68</v>
      </c>
      <c r="C44" s="87" t="s">
        <v>34</v>
      </c>
      <c r="D44" s="65"/>
      <c r="E44" s="66"/>
      <c r="F44" s="87">
        <f t="shared" si="2"/>
        <v>0</v>
      </c>
      <c r="G44" s="66"/>
      <c r="H44" s="87"/>
      <c r="I44" s="65"/>
      <c r="J44" s="89"/>
      <c r="K44" s="90">
        <v>0</v>
      </c>
      <c r="L44" s="91"/>
      <c r="M44" s="38"/>
      <c r="N44" s="39"/>
      <c r="O44" s="46">
        <v>3</v>
      </c>
      <c r="P44" s="64">
        <f t="shared" si="1"/>
        <v>0</v>
      </c>
      <c r="Q44" s="65"/>
      <c r="R44" s="65"/>
      <c r="S44" s="66"/>
    </row>
    <row r="45" spans="1:21" ht="33.75" x14ac:dyDescent="0.2">
      <c r="A45" s="37"/>
      <c r="B45" s="51" t="s">
        <v>69</v>
      </c>
      <c r="C45" s="87" t="s">
        <v>34</v>
      </c>
      <c r="D45" s="65"/>
      <c r="E45" s="66"/>
      <c r="F45" s="87"/>
      <c r="G45" s="66"/>
      <c r="H45" s="87"/>
      <c r="I45" s="65"/>
      <c r="J45" s="89"/>
      <c r="K45" s="85">
        <v>3.59</v>
      </c>
      <c r="L45" s="85"/>
      <c r="M45" s="38"/>
      <c r="N45" s="39"/>
      <c r="O45" s="46">
        <v>3</v>
      </c>
      <c r="P45" s="64">
        <f t="shared" si="1"/>
        <v>0</v>
      </c>
      <c r="Q45" s="65"/>
      <c r="R45" s="65"/>
      <c r="S45" s="66"/>
      <c r="U45" s="60"/>
    </row>
    <row r="46" spans="1:21" ht="22.5" customHeight="1" x14ac:dyDescent="0.2">
      <c r="A46" s="37"/>
      <c r="B46" s="51" t="s">
        <v>70</v>
      </c>
      <c r="C46" s="87" t="s">
        <v>34</v>
      </c>
      <c r="D46" s="65"/>
      <c r="E46" s="66"/>
      <c r="F46" s="87">
        <f t="shared" si="2"/>
        <v>186.428</v>
      </c>
      <c r="G46" s="66"/>
      <c r="H46" s="87"/>
      <c r="I46" s="65"/>
      <c r="J46" s="89"/>
      <c r="K46" s="90">
        <v>0.76</v>
      </c>
      <c r="L46" s="91"/>
      <c r="M46" s="38"/>
      <c r="N46" s="39"/>
      <c r="O46" s="46">
        <v>3</v>
      </c>
      <c r="P46" s="64">
        <f t="shared" si="1"/>
        <v>559.28399999999999</v>
      </c>
      <c r="Q46" s="65"/>
      <c r="R46" s="65"/>
      <c r="S46" s="66"/>
    </row>
    <row r="47" spans="1:21" ht="75.75" customHeight="1" x14ac:dyDescent="0.2">
      <c r="A47" s="37"/>
      <c r="B47" s="51" t="s">
        <v>71</v>
      </c>
      <c r="C47" s="87" t="s">
        <v>34</v>
      </c>
      <c r="D47" s="65"/>
      <c r="E47" s="66"/>
      <c r="F47" s="87">
        <f t="shared" si="2"/>
        <v>976.2940000000001</v>
      </c>
      <c r="G47" s="66"/>
      <c r="H47" s="87"/>
      <c r="I47" s="65"/>
      <c r="J47" s="89"/>
      <c r="K47" s="86">
        <v>3.98</v>
      </c>
      <c r="L47" s="86"/>
      <c r="M47" s="38"/>
      <c r="N47" s="39"/>
      <c r="O47" s="46">
        <v>3</v>
      </c>
      <c r="P47" s="64">
        <f t="shared" si="1"/>
        <v>2928.8820000000005</v>
      </c>
      <c r="Q47" s="65"/>
      <c r="R47" s="65"/>
      <c r="S47" s="66"/>
    </row>
    <row r="48" spans="1:21" x14ac:dyDescent="0.2">
      <c r="A48" s="37"/>
      <c r="B48" s="51" t="s">
        <v>72</v>
      </c>
      <c r="C48" s="87" t="s">
        <v>34</v>
      </c>
      <c r="D48" s="65"/>
      <c r="E48" s="66"/>
      <c r="F48" s="87">
        <f t="shared" si="2"/>
        <v>51.512999999999998</v>
      </c>
      <c r="G48" s="66"/>
      <c r="H48" s="87"/>
      <c r="I48" s="65"/>
      <c r="J48" s="65"/>
      <c r="K48" s="85">
        <v>0.21</v>
      </c>
      <c r="L48" s="85"/>
      <c r="M48" s="42"/>
      <c r="N48" s="39"/>
      <c r="O48" s="46">
        <v>3</v>
      </c>
      <c r="P48" s="64">
        <f t="shared" si="1"/>
        <v>154.53899999999999</v>
      </c>
      <c r="Q48" s="65"/>
      <c r="R48" s="65"/>
      <c r="S48" s="66"/>
    </row>
    <row r="49" spans="1:19" ht="33.75" x14ac:dyDescent="0.2">
      <c r="A49" s="37"/>
      <c r="B49" s="51" t="s">
        <v>73</v>
      </c>
      <c r="C49" s="87" t="s">
        <v>34</v>
      </c>
      <c r="D49" s="65"/>
      <c r="E49" s="66"/>
      <c r="F49" s="87">
        <f t="shared" si="2"/>
        <v>73.59</v>
      </c>
      <c r="G49" s="66"/>
      <c r="H49" s="87"/>
      <c r="I49" s="65"/>
      <c r="J49" s="89"/>
      <c r="K49" s="90">
        <v>0.3</v>
      </c>
      <c r="L49" s="91"/>
      <c r="M49" s="42"/>
      <c r="N49" s="39"/>
      <c r="O49" s="46">
        <v>3</v>
      </c>
      <c r="P49" s="64">
        <f t="shared" ref="P49" si="3">O49*F49</f>
        <v>220.77</v>
      </c>
      <c r="Q49" s="65"/>
      <c r="R49" s="65"/>
      <c r="S49" s="66"/>
    </row>
    <row r="50" spans="1:19" ht="33.75" x14ac:dyDescent="0.2">
      <c r="A50" s="47"/>
      <c r="B50" s="55" t="s">
        <v>74</v>
      </c>
      <c r="C50" s="87" t="s">
        <v>34</v>
      </c>
      <c r="D50" s="65"/>
      <c r="E50" s="66"/>
      <c r="F50" s="87">
        <f t="shared" si="2"/>
        <v>41.701000000000008</v>
      </c>
      <c r="G50" s="66"/>
      <c r="H50" s="87"/>
      <c r="I50" s="65"/>
      <c r="J50" s="89"/>
      <c r="K50" s="90">
        <v>0.17</v>
      </c>
      <c r="L50" s="91"/>
      <c r="M50" s="42"/>
      <c r="N50" s="39"/>
      <c r="O50" s="42">
        <v>3</v>
      </c>
      <c r="P50" s="64">
        <f t="shared" ref="P50" si="4">O50*F50</f>
        <v>125.10300000000002</v>
      </c>
      <c r="Q50" s="65"/>
      <c r="R50" s="65"/>
      <c r="S50" s="66"/>
    </row>
    <row r="51" spans="1:19" ht="16.5" customHeight="1" x14ac:dyDescent="0.2">
      <c r="A51" s="37"/>
      <c r="B51" s="178" t="s">
        <v>75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80"/>
    </row>
    <row r="52" spans="1:19" ht="22.5" x14ac:dyDescent="0.2">
      <c r="A52" s="37"/>
      <c r="B52" s="51" t="s">
        <v>76</v>
      </c>
      <c r="C52" s="87" t="s">
        <v>34</v>
      </c>
      <c r="D52" s="65"/>
      <c r="E52" s="66"/>
      <c r="F52" s="87">
        <f>K52*245.3</f>
        <v>0</v>
      </c>
      <c r="G52" s="66"/>
      <c r="H52" s="173"/>
      <c r="I52" s="174"/>
      <c r="J52" s="175"/>
      <c r="K52" s="176">
        <v>0</v>
      </c>
      <c r="L52" s="177"/>
      <c r="M52" s="46"/>
      <c r="N52" s="39"/>
      <c r="O52" s="46">
        <v>3</v>
      </c>
      <c r="P52" s="64">
        <f t="shared" ref="P52:P56" si="5">O52*F52</f>
        <v>0</v>
      </c>
      <c r="Q52" s="65"/>
      <c r="R52" s="65"/>
      <c r="S52" s="66"/>
    </row>
    <row r="53" spans="1:19" ht="22.5" x14ac:dyDescent="0.2">
      <c r="A53" s="41"/>
      <c r="B53" s="55" t="s">
        <v>77</v>
      </c>
      <c r="C53" s="87" t="s">
        <v>34</v>
      </c>
      <c r="D53" s="65"/>
      <c r="E53" s="66"/>
      <c r="F53" s="87">
        <f t="shared" ref="F53:F56" si="6">K53*245.3</f>
        <v>0</v>
      </c>
      <c r="G53" s="66"/>
      <c r="H53" s="154"/>
      <c r="I53" s="154"/>
      <c r="J53" s="154"/>
      <c r="K53" s="155">
        <v>0</v>
      </c>
      <c r="L53" s="155"/>
      <c r="M53" s="155"/>
      <c r="N53" s="56"/>
      <c r="O53" s="42">
        <v>3</v>
      </c>
      <c r="P53" s="64">
        <f t="shared" si="5"/>
        <v>0</v>
      </c>
      <c r="Q53" s="65"/>
      <c r="R53" s="65"/>
      <c r="S53" s="66"/>
    </row>
    <row r="54" spans="1:19" ht="22.5" x14ac:dyDescent="0.2">
      <c r="A54" s="52"/>
      <c r="B54" s="55" t="s">
        <v>78</v>
      </c>
      <c r="C54" s="87" t="s">
        <v>34</v>
      </c>
      <c r="D54" s="65"/>
      <c r="E54" s="66"/>
      <c r="F54" s="87">
        <f t="shared" si="6"/>
        <v>0</v>
      </c>
      <c r="G54" s="66"/>
      <c r="H54" s="181"/>
      <c r="I54" s="181"/>
      <c r="J54" s="181"/>
      <c r="K54" s="182">
        <v>0</v>
      </c>
      <c r="L54" s="183"/>
      <c r="M54" s="53"/>
      <c r="N54" s="54"/>
      <c r="O54" s="42">
        <v>3</v>
      </c>
      <c r="P54" s="64">
        <f t="shared" si="5"/>
        <v>0</v>
      </c>
      <c r="Q54" s="65"/>
      <c r="R54" s="65"/>
      <c r="S54" s="66"/>
    </row>
    <row r="55" spans="1:19" ht="22.5" x14ac:dyDescent="0.2">
      <c r="A55" s="52"/>
      <c r="B55" s="55" t="s">
        <v>79</v>
      </c>
      <c r="C55" s="87" t="s">
        <v>34</v>
      </c>
      <c r="D55" s="65"/>
      <c r="E55" s="66"/>
      <c r="F55" s="87">
        <f t="shared" si="6"/>
        <v>0</v>
      </c>
      <c r="G55" s="66"/>
      <c r="H55" s="181"/>
      <c r="I55" s="181"/>
      <c r="J55" s="181"/>
      <c r="K55" s="182">
        <v>0</v>
      </c>
      <c r="L55" s="183"/>
      <c r="M55" s="52"/>
      <c r="N55" s="40"/>
      <c r="O55" s="42">
        <v>3</v>
      </c>
      <c r="P55" s="64">
        <f t="shared" si="5"/>
        <v>0</v>
      </c>
      <c r="Q55" s="65"/>
      <c r="R55" s="65"/>
      <c r="S55" s="66"/>
    </row>
    <row r="56" spans="1:19" ht="22.5" x14ac:dyDescent="0.2">
      <c r="A56" s="52"/>
      <c r="B56" s="55" t="s">
        <v>80</v>
      </c>
      <c r="C56" s="87" t="s">
        <v>34</v>
      </c>
      <c r="D56" s="65"/>
      <c r="E56" s="66"/>
      <c r="F56" s="87">
        <f t="shared" si="6"/>
        <v>0</v>
      </c>
      <c r="G56" s="66"/>
      <c r="H56" s="181"/>
      <c r="I56" s="181"/>
      <c r="J56" s="181"/>
      <c r="K56" s="182">
        <v>0</v>
      </c>
      <c r="L56" s="183"/>
      <c r="M56" s="52"/>
      <c r="N56" s="40"/>
      <c r="O56" s="42">
        <v>3</v>
      </c>
      <c r="P56" s="64">
        <f t="shared" si="5"/>
        <v>0</v>
      </c>
      <c r="Q56" s="65"/>
      <c r="R56" s="65"/>
      <c r="S56" s="66"/>
    </row>
    <row r="57" spans="1:19" ht="15.75" x14ac:dyDescent="0.2">
      <c r="A57" s="98" t="s">
        <v>8</v>
      </c>
      <c r="B57" s="98"/>
      <c r="C57" s="98"/>
      <c r="D57" s="98"/>
      <c r="E57" s="98"/>
      <c r="F57" s="98"/>
      <c r="G57" s="98"/>
      <c r="H57" s="99" t="s">
        <v>9</v>
      </c>
      <c r="I57" s="99"/>
      <c r="J57" s="99"/>
      <c r="K57" s="100"/>
      <c r="L57" s="100"/>
      <c r="M57" s="100"/>
      <c r="N57" s="29" t="s">
        <v>9</v>
      </c>
      <c r="O57" s="29"/>
      <c r="P57" s="101">
        <f>SUM(P52:S56)+P40+P37</f>
        <v>9573.9600000000009</v>
      </c>
      <c r="Q57" s="102"/>
      <c r="R57" s="102"/>
      <c r="S57" s="102"/>
    </row>
    <row r="58" spans="1:19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19" s="19" customFormat="1" ht="37.5" customHeight="1" x14ac:dyDescent="0.2">
      <c r="A59" s="135" t="s">
        <v>39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</row>
    <row r="60" spans="1:19" s="19" customFormat="1" ht="37.5" customHeight="1" x14ac:dyDescent="0.2">
      <c r="A60" s="104" t="s">
        <v>51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</row>
    <row r="61" spans="1:19" s="19" customFormat="1" ht="67.5" customHeight="1" x14ac:dyDescent="0.2">
      <c r="A61" s="108" t="s">
        <v>89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</row>
    <row r="62" spans="1:19" s="19" customFormat="1" ht="15.75" x14ac:dyDescent="0.2">
      <c r="A62" s="104" t="s">
        <v>35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</row>
    <row r="63" spans="1:19" s="19" customFormat="1" ht="15.75" x14ac:dyDescent="0.2">
      <c r="A63" s="105" t="s">
        <v>94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</row>
    <row r="64" spans="1:19" s="19" customFormat="1" ht="37.5" customHeight="1" x14ac:dyDescent="0.2">
      <c r="A64" s="104" t="s">
        <v>81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81" t="s">
        <v>43</v>
      </c>
      <c r="B66" s="81" t="s">
        <v>44</v>
      </c>
      <c r="C66" s="81"/>
      <c r="D66" s="81"/>
      <c r="E66" s="81"/>
      <c r="F66" s="81"/>
      <c r="G66" s="81" t="s">
        <v>45</v>
      </c>
      <c r="H66" s="81"/>
      <c r="I66" s="81"/>
      <c r="J66" s="81" t="s">
        <v>46</v>
      </c>
      <c r="K66" s="81"/>
      <c r="L66" s="81"/>
      <c r="M66" s="81" t="s">
        <v>47</v>
      </c>
      <c r="N66" s="81"/>
      <c r="O66" s="81"/>
      <c r="P66" s="81"/>
      <c r="Q66" s="103" t="s">
        <v>48</v>
      </c>
      <c r="R66" s="103"/>
      <c r="S66" s="103"/>
      <c r="T66" s="59"/>
    </row>
    <row r="67" spans="1:20" ht="72" customHeight="1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103"/>
      <c r="R67" s="103"/>
      <c r="S67" s="103"/>
    </row>
    <row r="68" spans="1:20" ht="17.25" x14ac:dyDescent="0.2">
      <c r="A68" s="25">
        <v>1</v>
      </c>
      <c r="B68" s="163">
        <v>2</v>
      </c>
      <c r="C68" s="164"/>
      <c r="D68" s="164"/>
      <c r="E68" s="164"/>
      <c r="F68" s="165"/>
      <c r="G68" s="97">
        <v>3</v>
      </c>
      <c r="H68" s="97"/>
      <c r="I68" s="97"/>
      <c r="J68" s="97">
        <v>4</v>
      </c>
      <c r="K68" s="97"/>
      <c r="L68" s="97"/>
      <c r="M68" s="31">
        <v>6</v>
      </c>
      <c r="N68" s="31"/>
      <c r="O68" s="97">
        <v>5</v>
      </c>
      <c r="P68" s="97"/>
      <c r="Q68" s="97">
        <v>6</v>
      </c>
      <c r="R68" s="97"/>
      <c r="S68" s="97"/>
    </row>
    <row r="69" spans="1:20" ht="24" customHeight="1" x14ac:dyDescent="0.2">
      <c r="A69" s="57">
        <v>1</v>
      </c>
      <c r="B69" s="166" t="s">
        <v>91</v>
      </c>
      <c r="C69" s="167"/>
      <c r="D69" s="167"/>
      <c r="E69" s="167"/>
      <c r="F69" s="168"/>
      <c r="G69" s="94" t="s">
        <v>92</v>
      </c>
      <c r="H69" s="95"/>
      <c r="I69" s="95"/>
      <c r="J69" s="96">
        <v>5276.4</v>
      </c>
      <c r="K69" s="96"/>
      <c r="L69" s="96"/>
      <c r="M69" s="57"/>
      <c r="N69" s="57"/>
      <c r="O69" s="94"/>
      <c r="P69" s="95"/>
      <c r="Q69" s="109" t="s">
        <v>90</v>
      </c>
      <c r="R69" s="109"/>
      <c r="S69" s="109"/>
    </row>
    <row r="70" spans="1:20" ht="24" hidden="1" customHeight="1" x14ac:dyDescent="0.2">
      <c r="A70" s="58">
        <v>2</v>
      </c>
      <c r="B70" s="166" t="s">
        <v>83</v>
      </c>
      <c r="C70" s="167"/>
      <c r="D70" s="167"/>
      <c r="E70" s="167"/>
      <c r="F70" s="168"/>
      <c r="G70" s="94"/>
      <c r="H70" s="95"/>
      <c r="I70" s="95"/>
      <c r="J70" s="96"/>
      <c r="K70" s="96"/>
      <c r="L70" s="96"/>
      <c r="M70" s="58"/>
      <c r="N70" s="58"/>
      <c r="O70" s="94"/>
      <c r="P70" s="95"/>
      <c r="Q70" s="109" t="s">
        <v>82</v>
      </c>
      <c r="R70" s="109"/>
      <c r="S70" s="109"/>
    </row>
    <row r="71" spans="1:20" ht="24" hidden="1" customHeight="1" x14ac:dyDescent="0.2">
      <c r="A71" s="58">
        <v>3</v>
      </c>
      <c r="B71" s="166" t="s">
        <v>84</v>
      </c>
      <c r="C71" s="167"/>
      <c r="D71" s="167"/>
      <c r="E71" s="167"/>
      <c r="F71" s="168"/>
      <c r="G71" s="94"/>
      <c r="H71" s="95"/>
      <c r="I71" s="95"/>
      <c r="J71" s="96"/>
      <c r="K71" s="96"/>
      <c r="L71" s="96"/>
      <c r="M71" s="58"/>
      <c r="N71" s="58"/>
      <c r="O71" s="94"/>
      <c r="P71" s="95"/>
      <c r="Q71" s="109" t="s">
        <v>82</v>
      </c>
      <c r="R71" s="109"/>
      <c r="S71" s="109"/>
    </row>
    <row r="72" spans="1:20" ht="17.25" x14ac:dyDescent="0.2">
      <c r="A72" s="169" t="s">
        <v>10</v>
      </c>
      <c r="B72" s="169"/>
      <c r="C72" s="169"/>
      <c r="D72" s="169"/>
      <c r="E72" s="169"/>
      <c r="F72" s="169"/>
      <c r="G72" s="115"/>
      <c r="H72" s="115"/>
      <c r="I72" s="115"/>
      <c r="J72" s="170">
        <f>SUM(J69:N71)</f>
        <v>5276.4</v>
      </c>
      <c r="K72" s="110"/>
      <c r="L72" s="110"/>
      <c r="M72" s="32" t="s">
        <v>11</v>
      </c>
      <c r="N72" s="32"/>
      <c r="O72" s="110"/>
      <c r="P72" s="110"/>
      <c r="Q72" s="110"/>
      <c r="R72" s="110"/>
      <c r="S72" s="110"/>
    </row>
    <row r="73" spans="1:20" ht="17.25" x14ac:dyDescent="0.2">
      <c r="A73" s="15"/>
      <c r="B73" s="15"/>
      <c r="C73" s="15"/>
      <c r="D73" s="15"/>
      <c r="E73" s="15"/>
      <c r="F73" s="15"/>
      <c r="G73" s="16"/>
      <c r="H73" s="16"/>
      <c r="I73" s="16"/>
      <c r="J73" s="17"/>
      <c r="K73" s="17"/>
      <c r="L73" s="17"/>
      <c r="M73" s="18"/>
      <c r="N73" s="18"/>
      <c r="O73" s="18"/>
      <c r="P73" s="18"/>
      <c r="Q73" s="18"/>
    </row>
    <row r="74" spans="1:20" ht="36" customHeight="1" x14ac:dyDescent="0.2">
      <c r="A74" s="104" t="s">
        <v>93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</row>
    <row r="75" spans="1:20" ht="52.5" customHeight="1" x14ac:dyDescent="0.2">
      <c r="A75" s="108" t="s">
        <v>36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</row>
    <row r="76" spans="1:20" ht="17.25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</row>
    <row r="77" spans="1:20" ht="52.5" customHeight="1" x14ac:dyDescent="0.2">
      <c r="A77" s="36" t="s">
        <v>43</v>
      </c>
      <c r="B77" s="92" t="s">
        <v>52</v>
      </c>
      <c r="C77" s="92"/>
      <c r="D77" s="92"/>
      <c r="E77" s="92" t="s">
        <v>53</v>
      </c>
      <c r="F77" s="92"/>
      <c r="G77" s="92"/>
      <c r="H77" s="92"/>
      <c r="I77" s="92"/>
      <c r="J77" s="92" t="s">
        <v>54</v>
      </c>
      <c r="K77" s="92"/>
      <c r="L77" s="92"/>
      <c r="M77" s="92"/>
      <c r="N77" s="92"/>
      <c r="O77" s="92"/>
      <c r="P77" s="92"/>
      <c r="Q77" s="92"/>
      <c r="R77" s="92"/>
      <c r="S77" s="92"/>
    </row>
    <row r="78" spans="1:20" ht="17.25" x14ac:dyDescent="0.2">
      <c r="A78" s="25">
        <v>1</v>
      </c>
      <c r="B78" s="97">
        <v>2</v>
      </c>
      <c r="C78" s="97"/>
      <c r="D78" s="97"/>
      <c r="E78" s="97">
        <v>3</v>
      </c>
      <c r="F78" s="97"/>
      <c r="G78" s="97"/>
      <c r="H78" s="97"/>
      <c r="I78" s="97"/>
      <c r="J78" s="97">
        <v>4</v>
      </c>
      <c r="K78" s="97"/>
      <c r="L78" s="97"/>
      <c r="M78" s="97"/>
      <c r="N78" s="97"/>
      <c r="O78" s="97"/>
      <c r="P78" s="97"/>
      <c r="Q78" s="97"/>
      <c r="R78" s="97"/>
      <c r="S78" s="97"/>
    </row>
    <row r="79" spans="1:20" x14ac:dyDescent="0.2">
      <c r="A79" s="26"/>
      <c r="B79" s="95">
        <v>0</v>
      </c>
      <c r="C79" s="95"/>
      <c r="D79" s="95"/>
      <c r="E79" s="95">
        <v>0</v>
      </c>
      <c r="F79" s="95"/>
      <c r="G79" s="95"/>
      <c r="H79" s="95"/>
      <c r="I79" s="95"/>
      <c r="J79" s="95">
        <v>0</v>
      </c>
      <c r="K79" s="95"/>
      <c r="L79" s="95"/>
      <c r="M79" s="95"/>
      <c r="N79" s="95"/>
      <c r="O79" s="95"/>
      <c r="P79" s="95"/>
      <c r="Q79" s="95"/>
      <c r="R79" s="95"/>
      <c r="S79" s="95"/>
    </row>
    <row r="80" spans="1:20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20" ht="125.25" customHeight="1" x14ac:dyDescent="0.2">
      <c r="A81" s="113" t="s">
        <v>37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7"/>
    </row>
    <row r="82" spans="1:20" ht="17.25" x14ac:dyDescent="0.2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</row>
    <row r="83" spans="1:20" ht="48.75" customHeight="1" x14ac:dyDescent="0.2">
      <c r="A83" s="36" t="s">
        <v>43</v>
      </c>
      <c r="B83" s="92" t="s">
        <v>55</v>
      </c>
      <c r="C83" s="92"/>
      <c r="D83" s="92"/>
      <c r="E83" s="92" t="s">
        <v>56</v>
      </c>
      <c r="F83" s="92"/>
      <c r="G83" s="92"/>
      <c r="H83" s="92"/>
      <c r="I83" s="112" t="s">
        <v>57</v>
      </c>
      <c r="J83" s="112"/>
      <c r="K83" s="112"/>
      <c r="L83" s="92" t="s">
        <v>58</v>
      </c>
      <c r="M83" s="92"/>
      <c r="N83" s="92"/>
      <c r="O83" s="92"/>
      <c r="P83" s="92" t="s">
        <v>59</v>
      </c>
      <c r="Q83" s="92"/>
      <c r="R83" s="92"/>
      <c r="S83" s="92"/>
    </row>
    <row r="84" spans="1:20" ht="15.75" x14ac:dyDescent="0.2">
      <c r="A84" s="27">
        <v>1</v>
      </c>
      <c r="B84" s="111">
        <v>2</v>
      </c>
      <c r="C84" s="111"/>
      <c r="D84" s="111"/>
      <c r="E84" s="111">
        <v>3</v>
      </c>
      <c r="F84" s="111"/>
      <c r="G84" s="111"/>
      <c r="H84" s="111"/>
      <c r="I84" s="111">
        <v>4</v>
      </c>
      <c r="J84" s="111"/>
      <c r="K84" s="111"/>
      <c r="L84" s="111">
        <v>5</v>
      </c>
      <c r="M84" s="111"/>
      <c r="N84" s="111"/>
      <c r="O84" s="111"/>
      <c r="P84" s="111">
        <v>6</v>
      </c>
      <c r="Q84" s="111"/>
      <c r="R84" s="111"/>
      <c r="S84" s="111"/>
    </row>
    <row r="85" spans="1:20" ht="15.75" x14ac:dyDescent="0.2">
      <c r="A85" s="30">
        <v>1</v>
      </c>
      <c r="B85" s="98" t="s">
        <v>12</v>
      </c>
      <c r="C85" s="98"/>
      <c r="D85" s="98"/>
      <c r="E85" s="117">
        <v>0</v>
      </c>
      <c r="F85" s="117"/>
      <c r="G85" s="117"/>
      <c r="H85" s="117"/>
      <c r="I85" s="117">
        <v>9700.0499999999993</v>
      </c>
      <c r="J85" s="117"/>
      <c r="K85" s="117"/>
      <c r="L85" s="117">
        <v>8444.3700000000008</v>
      </c>
      <c r="M85" s="117"/>
      <c r="N85" s="117"/>
      <c r="O85" s="117"/>
      <c r="P85" s="117">
        <f>I85-L85</f>
        <v>1255.6799999999985</v>
      </c>
      <c r="Q85" s="117"/>
      <c r="R85" s="117"/>
      <c r="S85" s="117"/>
    </row>
    <row r="86" spans="1:20" ht="15.75" hidden="1" x14ac:dyDescent="0.2">
      <c r="A86" s="30">
        <v>2</v>
      </c>
      <c r="B86" s="98" t="s">
        <v>13</v>
      </c>
      <c r="C86" s="98"/>
      <c r="D86" s="98"/>
      <c r="E86" s="117">
        <v>0</v>
      </c>
      <c r="F86" s="117"/>
      <c r="G86" s="117"/>
      <c r="H86" s="117"/>
      <c r="I86" s="117">
        <v>0</v>
      </c>
      <c r="J86" s="117"/>
      <c r="K86" s="117"/>
      <c r="L86" s="117">
        <v>0</v>
      </c>
      <c r="M86" s="117"/>
      <c r="N86" s="117"/>
      <c r="O86" s="117"/>
      <c r="P86" s="117">
        <v>0</v>
      </c>
      <c r="Q86" s="117"/>
      <c r="R86" s="117"/>
      <c r="S86" s="117"/>
    </row>
    <row r="87" spans="1:20" ht="15.75" x14ac:dyDescent="0.2">
      <c r="A87" s="98" t="s">
        <v>8</v>
      </c>
      <c r="B87" s="98"/>
      <c r="C87" s="98"/>
      <c r="D87" s="98"/>
      <c r="E87" s="115"/>
      <c r="F87" s="115"/>
      <c r="G87" s="115"/>
      <c r="H87" s="115"/>
      <c r="I87" s="116">
        <f>I85</f>
        <v>9700.0499999999993</v>
      </c>
      <c r="J87" s="116"/>
      <c r="K87" s="116"/>
      <c r="L87" s="116">
        <f>L85</f>
        <v>8444.3700000000008</v>
      </c>
      <c r="M87" s="116"/>
      <c r="N87" s="116"/>
      <c r="O87" s="116"/>
      <c r="P87" s="116">
        <f>P85</f>
        <v>1255.6799999999985</v>
      </c>
      <c r="Q87" s="116"/>
      <c r="R87" s="116"/>
      <c r="S87" s="116"/>
    </row>
  </sheetData>
  <mergeCells count="224">
    <mergeCell ref="Q70:S70"/>
    <mergeCell ref="B71:F71"/>
    <mergeCell ref="G71:I71"/>
    <mergeCell ref="J71:L71"/>
    <mergeCell ref="O71:P71"/>
    <mergeCell ref="Q71:S71"/>
    <mergeCell ref="C54:E54"/>
    <mergeCell ref="F54:G54"/>
    <mergeCell ref="H54:J54"/>
    <mergeCell ref="K54:L54"/>
    <mergeCell ref="K55:L55"/>
    <mergeCell ref="K56:L56"/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F42:G42"/>
    <mergeCell ref="F43:G43"/>
    <mergeCell ref="F44:G44"/>
    <mergeCell ref="H41:J41"/>
    <mergeCell ref="H42:J42"/>
    <mergeCell ref="H43:J43"/>
    <mergeCell ref="H44:J44"/>
    <mergeCell ref="C52:E52"/>
    <mergeCell ref="F52:G52"/>
    <mergeCell ref="H52:J52"/>
    <mergeCell ref="P39:S39"/>
    <mergeCell ref="P45:S45"/>
    <mergeCell ref="P47:S47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C40:E40"/>
    <mergeCell ref="F40:G40"/>
    <mergeCell ref="H40:J40"/>
    <mergeCell ref="K40:L40"/>
    <mergeCell ref="K41:L41"/>
    <mergeCell ref="P40:S40"/>
    <mergeCell ref="P41:S41"/>
    <mergeCell ref="P42:S42"/>
    <mergeCell ref="P43:S43"/>
    <mergeCell ref="P44:S44"/>
    <mergeCell ref="K42:L42"/>
    <mergeCell ref="P85:S85"/>
    <mergeCell ref="P86:S86"/>
    <mergeCell ref="P87:S87"/>
    <mergeCell ref="L85:O85"/>
    <mergeCell ref="L86:O86"/>
    <mergeCell ref="L87:O87"/>
    <mergeCell ref="L83:O83"/>
    <mergeCell ref="P83:S83"/>
    <mergeCell ref="P84:S84"/>
    <mergeCell ref="L84:O84"/>
    <mergeCell ref="O72:P72"/>
    <mergeCell ref="J66:L67"/>
    <mergeCell ref="B66:F67"/>
    <mergeCell ref="B68:F68"/>
    <mergeCell ref="B69:F69"/>
    <mergeCell ref="A72:F72"/>
    <mergeCell ref="G72:I72"/>
    <mergeCell ref="J72:L72"/>
    <mergeCell ref="B70:F70"/>
    <mergeCell ref="G70:I70"/>
    <mergeCell ref="J70:L70"/>
    <mergeCell ref="O70:P70"/>
    <mergeCell ref="O68:P68"/>
    <mergeCell ref="O69:P69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K39:L39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87:D87"/>
    <mergeCell ref="E87:H87"/>
    <mergeCell ref="I87:K87"/>
    <mergeCell ref="B86:D86"/>
    <mergeCell ref="E86:H86"/>
    <mergeCell ref="I86:K86"/>
    <mergeCell ref="B85:D85"/>
    <mergeCell ref="E85:H85"/>
    <mergeCell ref="I85:K85"/>
    <mergeCell ref="B84:D84"/>
    <mergeCell ref="E84:H84"/>
    <mergeCell ref="I84:K84"/>
    <mergeCell ref="B83:D83"/>
    <mergeCell ref="E83:H83"/>
    <mergeCell ref="I83:K83"/>
    <mergeCell ref="B78:D78"/>
    <mergeCell ref="E78:I78"/>
    <mergeCell ref="B79:D79"/>
    <mergeCell ref="E79:I79"/>
    <mergeCell ref="J78:S78"/>
    <mergeCell ref="J79:S79"/>
    <mergeCell ref="A81:S81"/>
    <mergeCell ref="A82:R82"/>
    <mergeCell ref="B77:D77"/>
    <mergeCell ref="E77:I77"/>
    <mergeCell ref="A76:S76"/>
    <mergeCell ref="J77:S77"/>
    <mergeCell ref="G69:I69"/>
    <mergeCell ref="J69:L69"/>
    <mergeCell ref="G68:I68"/>
    <mergeCell ref="J68:L68"/>
    <mergeCell ref="A57:G57"/>
    <mergeCell ref="H57:J57"/>
    <mergeCell ref="K57:M57"/>
    <mergeCell ref="P57:S57"/>
    <mergeCell ref="A66:A67"/>
    <mergeCell ref="G66:I67"/>
    <mergeCell ref="Q66:S67"/>
    <mergeCell ref="M66:P67"/>
    <mergeCell ref="A62:S62"/>
    <mergeCell ref="A63:S63"/>
    <mergeCell ref="A64:S64"/>
    <mergeCell ref="A75:S75"/>
    <mergeCell ref="A74:S74"/>
    <mergeCell ref="Q68:S68"/>
    <mergeCell ref="Q69:S69"/>
    <mergeCell ref="Q72:S72"/>
    <mergeCell ref="K45:L45"/>
    <mergeCell ref="K47:L47"/>
    <mergeCell ref="C37:E37"/>
    <mergeCell ref="C38:E38"/>
    <mergeCell ref="C39:E39"/>
    <mergeCell ref="C45:E45"/>
    <mergeCell ref="C47:E47"/>
    <mergeCell ref="F37:G37"/>
    <mergeCell ref="F38:G38"/>
    <mergeCell ref="F39:G39"/>
    <mergeCell ref="F45:G45"/>
    <mergeCell ref="F47:G47"/>
    <mergeCell ref="H37:J37"/>
    <mergeCell ref="H38:J38"/>
    <mergeCell ref="H39:J39"/>
    <mergeCell ref="H45:J45"/>
    <mergeCell ref="H47:J47"/>
    <mergeCell ref="K43:L43"/>
    <mergeCell ref="K44:L44"/>
    <mergeCell ref="C41:E41"/>
    <mergeCell ref="C42:E42"/>
    <mergeCell ref="C43:E43"/>
    <mergeCell ref="C44:E44"/>
    <mergeCell ref="F41:G41"/>
    <mergeCell ref="P37:S37"/>
    <mergeCell ref="P38:S38"/>
    <mergeCell ref="F29:G29"/>
    <mergeCell ref="N29:S30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K37:L37"/>
    <mergeCell ref="K38:L38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2026-04-08T07:12:00Z</dcterms:modified>
</cp:coreProperties>
</file>