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Гурова Н.Ю\годовые отчеты 2025- новые\2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6" i="1" l="1"/>
  <c r="P84" i="1"/>
  <c r="F54" i="1"/>
  <c r="F55" i="1"/>
  <c r="F56" i="1"/>
  <c r="F57" i="1"/>
  <c r="F53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8" i="1"/>
  <c r="J71" i="1" l="1"/>
  <c r="P38" i="1" l="1"/>
  <c r="P57" i="1" l="1"/>
  <c r="P56" i="1"/>
  <c r="P55" i="1"/>
  <c r="P54" i="1"/>
  <c r="P53" i="1"/>
  <c r="P51" i="1"/>
  <c r="P50" i="1"/>
  <c r="P41" i="1"/>
  <c r="P42" i="1"/>
  <c r="P43" i="1"/>
  <c r="P44" i="1"/>
  <c r="P45" i="1"/>
  <c r="P46" i="1"/>
  <c r="P47" i="1"/>
  <c r="P48" i="1"/>
  <c r="P49" i="1"/>
  <c r="P39" i="1" l="1"/>
  <c r="P40" i="1"/>
  <c r="P58" i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<sst xmlns="http://schemas.openxmlformats.org/spreadsheetml/2006/main" count="120" uniqueCount="92">
  <si>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</si>
  <si>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</si>
  <si>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</si>
  <si>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</si>
  <si>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</si>
  <si>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</si>
  <si>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</si>
  <si>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</si>
  <si>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</si>
  <si>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</si>
  <si>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</si>
  <si>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</si>
  <si>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</si>
  <si>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</si>
  <si>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</si>
  <si>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</si>
  <si>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</si>
  <si>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</si>
  <si>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</si>
  <si>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</si>
  <si>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</si>
  <si>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</si>
  <si>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</si>
  <si>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</si>
  <si>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</si>
  <si>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</si>
  <si>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</si>
  <si>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</si>
  <si>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</si>
  <si>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</si>
  <si>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</si>
  <si>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</si>
  <si>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</si>
  <si>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</si>
  <si>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</si>
  <si>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</si>
  <si>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</si>
  <si>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</si>
  <si>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</si>
  <si>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</si>
  <si>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</si>
  <si>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</si>
  <si>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</si>
  <si>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</si>
  <si>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</si>
  <si>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</si>
  <si>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</si>
  <si>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</si>
  <si>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</si>
  <si>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</si>
  <si>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</si>
  <si>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</si>
  <si>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</si>
  <si>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</si>
  <si>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</si>
  <si>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</si>
  <si>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</si>
  <si>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</si>
  <si>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</si>
  <si>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</si>
  <si>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</si>
  <si>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</si>
  <si>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</si>
  <si>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</si>
  <si>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</si>
  <si>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</si>
  <si>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</si>
  <si>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</si>
  <si>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</si>
  <si>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</si>
  <si>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</si>
  <si>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</si>
  <si>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</si>
  <si>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</si>
  <si>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</si>
  <si>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</si>
  <si>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</si>
  <si>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</si>
  <si>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</si>
  <si>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</si>
  <si>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</si>
  <si>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</si>
  <si>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</si>
  <si>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</si>
  <si>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</si>
  <si>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Московская обл, г Щёлково, Булаково д., д.2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</si>
  <si>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726,70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</si>
  <si>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15632,00 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</si>
  <si>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 15632,00  </t>
    </r>
    <r>
      <rPr>
        <b/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</si>
  <si>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 xml:space="preserve">   9592,44  </t>
    </r>
    <r>
      <rPr>
        <b/>
        <sz val="12"/>
        <rFont val="Times New Roman"/>
        <family val="1"/>
        <charset val="204"/>
      </rPr>
      <t>руб.</t>
    </r>
  </si>
  <si>
    <t>Пуско-наладочные работы ОЗП 2025-2026</t>
  </si>
  <si>
    <t>плановые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</si>
</sst>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25" fillId="0" borderId="18" xfId="0" applyFont="1" applyBorder="1" applyAlignment="1">
      <alignment horizontal="left" wrapText="1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9" fillId="0" borderId="13" xfId="0" applyNumberFormat="1" applyFont="1" applyBorder="1" applyAlignment="1">
      <alignment horizontal="center" vertical="top" shrinkToFit="1"/>
    </xf>
    <xf numFmtId="1" fontId="29" fillId="0" borderId="15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22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43" zoomScale="110" zoomScaleNormal="100" zoomScaleSheetLayoutView="110" workbookViewId="0">
      <selection activeCell="J71" sqref="J71:L71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51" t="s">
        <v>14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22" x14ac:dyDescent="0.2">
      <c r="A2" s="151" t="s">
        <v>52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22" ht="12" customHeight="1" x14ac:dyDescent="0.2">
      <c r="A3" s="151" t="s">
        <v>51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22" x14ac:dyDescent="0.2">
      <c r="A4" s="152" t="s">
        <v>15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</row>
    <row r="5" spans="1:22" ht="17.25" x14ac:dyDescent="0.2">
      <c r="A5" s="1"/>
      <c r="V5" s="5"/>
    </row>
    <row r="6" spans="1:22" ht="17.25" x14ac:dyDescent="0.2">
      <c r="A6" s="153" t="s">
        <v>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</row>
    <row r="7" spans="1:22" ht="17.25" x14ac:dyDescent="0.2">
      <c r="A7" s="153" t="s">
        <v>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4" t="s">
        <v>42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</row>
    <row r="10" spans="1:22" ht="17.25" x14ac:dyDescent="0.2">
      <c r="A10" s="155" t="s">
        <v>43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7" t="s">
        <v>85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</row>
    <row r="13" spans="1:22" x14ac:dyDescent="0.2">
      <c r="A13" s="143" t="s">
        <v>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22" ht="15.75" x14ac:dyDescent="0.2">
      <c r="A14" s="158" t="s">
        <v>16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</row>
    <row r="15" spans="1:22" x14ac:dyDescent="0.2">
      <c r="A15" s="144" t="s">
        <v>17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2" ht="15.75" x14ac:dyDescent="0.2">
      <c r="A16" s="148" t="s">
        <v>18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</row>
    <row r="17" spans="1:19" x14ac:dyDescent="0.2">
      <c r="A17" s="143" t="s">
        <v>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 ht="17.25" customHeight="1" x14ac:dyDescent="0.2">
      <c r="A18" s="145" t="s">
        <v>19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17.25" x14ac:dyDescent="0.2">
      <c r="A19" s="147" t="s">
        <v>50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x14ac:dyDescent="0.2">
      <c r="A20" s="143" t="s">
        <v>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</row>
    <row r="21" spans="1:19" ht="15.75" x14ac:dyDescent="0.2">
      <c r="A21" s="148" t="s">
        <v>38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</row>
    <row r="22" spans="1:19" x14ac:dyDescent="0.2">
      <c r="A22" s="143" t="s">
        <v>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20" customFormat="1" ht="60.75" customHeight="1" x14ac:dyDescent="0.2">
      <c r="A23" s="149" t="s">
        <v>86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</row>
    <row r="24" spans="1:19" s="20" customFormat="1" ht="15.75" x14ac:dyDescent="0.2">
      <c r="A24" s="119" t="s">
        <v>62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</row>
    <row r="27" spans="1:19" s="20" customFormat="1" ht="15.75" x14ac:dyDescent="0.2">
      <c r="A27" s="103" t="s">
        <v>40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spans="1:19" s="20" customFormat="1" ht="15.75" customHeight="1" x14ac:dyDescent="0.2">
      <c r="A28" s="104" t="s">
        <v>41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20</v>
      </c>
      <c r="C30" s="140" t="s">
        <v>21</v>
      </c>
      <c r="D30" s="141"/>
      <c r="E30" s="142"/>
      <c r="F30" s="140" t="s">
        <v>22</v>
      </c>
      <c r="G30" s="141"/>
      <c r="H30" s="113" t="s">
        <v>23</v>
      </c>
      <c r="I30" s="114"/>
      <c r="J30" s="114"/>
      <c r="K30" s="114"/>
      <c r="L30" s="115"/>
      <c r="M30" s="24"/>
      <c r="N30" s="172" t="s">
        <v>24</v>
      </c>
      <c r="O30" s="172"/>
      <c r="P30" s="172"/>
      <c r="Q30" s="172"/>
      <c r="R30" s="172"/>
      <c r="S30" s="172"/>
    </row>
    <row r="31" spans="1:19" x14ac:dyDescent="0.2">
      <c r="A31" s="173" t="s">
        <v>7</v>
      </c>
      <c r="B31" s="174" t="s">
        <v>25</v>
      </c>
      <c r="C31" s="175" t="s">
        <v>26</v>
      </c>
      <c r="D31" s="176"/>
      <c r="E31" s="177"/>
      <c r="F31" s="175" t="s">
        <v>27</v>
      </c>
      <c r="G31" s="178"/>
      <c r="H31" s="116"/>
      <c r="I31" s="117"/>
      <c r="J31" s="117"/>
      <c r="K31" s="117"/>
      <c r="L31" s="118"/>
      <c r="M31" s="24"/>
      <c r="N31" s="172"/>
      <c r="O31" s="172"/>
      <c r="P31" s="172"/>
      <c r="Q31" s="172"/>
      <c r="R31" s="172"/>
      <c r="S31" s="172"/>
    </row>
    <row r="32" spans="1:19" ht="12.75" customHeight="1" x14ac:dyDescent="0.2">
      <c r="A32" s="173"/>
      <c r="B32" s="174"/>
      <c r="C32" s="175"/>
      <c r="D32" s="176"/>
      <c r="E32" s="177"/>
      <c r="F32" s="175"/>
      <c r="G32" s="177"/>
      <c r="H32" s="133" t="s">
        <v>28</v>
      </c>
      <c r="I32" s="179"/>
      <c r="J32" s="179"/>
      <c r="K32" s="92" t="s">
        <v>29</v>
      </c>
      <c r="L32" s="92"/>
      <c r="M32" s="92"/>
      <c r="N32" s="28" t="s">
        <v>28</v>
      </c>
      <c r="O32" s="110" t="s">
        <v>28</v>
      </c>
      <c r="P32" s="179" t="s">
        <v>30</v>
      </c>
      <c r="Q32" s="179"/>
      <c r="R32" s="179"/>
      <c r="S32" s="134"/>
    </row>
    <row r="33" spans="1:19" x14ac:dyDescent="0.2">
      <c r="A33" s="3"/>
      <c r="B33" s="9" t="s">
        <v>31</v>
      </c>
      <c r="C33" s="133" t="s">
        <v>25</v>
      </c>
      <c r="D33" s="180"/>
      <c r="E33" s="134"/>
      <c r="F33" s="133" t="s">
        <v>32</v>
      </c>
      <c r="G33" s="134"/>
      <c r="H33" s="133"/>
      <c r="I33" s="180"/>
      <c r="J33" s="179"/>
      <c r="K33" s="92"/>
      <c r="L33" s="92"/>
      <c r="M33" s="92"/>
      <c r="N33" s="24"/>
      <c r="O33" s="111"/>
      <c r="P33" s="179"/>
      <c r="Q33" s="180"/>
      <c r="R33" s="180"/>
      <c r="S33" s="134"/>
    </row>
    <row r="34" spans="1:19" x14ac:dyDescent="0.2">
      <c r="A34" s="3"/>
      <c r="B34" s="10"/>
      <c r="C34" s="133" t="s">
        <v>31</v>
      </c>
      <c r="D34" s="180"/>
      <c r="E34" s="134"/>
      <c r="F34" s="133" t="s">
        <v>25</v>
      </c>
      <c r="G34" s="134"/>
      <c r="H34" s="133"/>
      <c r="I34" s="180"/>
      <c r="J34" s="179"/>
      <c r="K34" s="92"/>
      <c r="L34" s="92"/>
      <c r="M34" s="92"/>
      <c r="N34" s="24"/>
      <c r="O34" s="111"/>
      <c r="P34" s="179"/>
      <c r="Q34" s="180"/>
      <c r="R34" s="180"/>
      <c r="S34" s="134"/>
    </row>
    <row r="35" spans="1:19" x14ac:dyDescent="0.2">
      <c r="A35" s="3"/>
      <c r="B35" s="10"/>
      <c r="C35" s="130"/>
      <c r="D35" s="131"/>
      <c r="E35" s="132"/>
      <c r="F35" s="133" t="s">
        <v>33</v>
      </c>
      <c r="G35" s="134"/>
      <c r="H35" s="133"/>
      <c r="I35" s="180"/>
      <c r="J35" s="179"/>
      <c r="K35" s="92"/>
      <c r="L35" s="92"/>
      <c r="M35" s="92"/>
      <c r="N35" s="24"/>
      <c r="O35" s="111"/>
      <c r="P35" s="179"/>
      <c r="Q35" s="180"/>
      <c r="R35" s="180"/>
      <c r="S35" s="134"/>
    </row>
    <row r="36" spans="1:19" x14ac:dyDescent="0.2">
      <c r="A36" s="4"/>
      <c r="B36" s="11"/>
      <c r="C36" s="135"/>
      <c r="D36" s="136"/>
      <c r="E36" s="137"/>
      <c r="F36" s="138" t="s">
        <v>34</v>
      </c>
      <c r="G36" s="139"/>
      <c r="H36" s="138"/>
      <c r="I36" s="181"/>
      <c r="J36" s="181"/>
      <c r="K36" s="92"/>
      <c r="L36" s="92"/>
      <c r="M36" s="92"/>
      <c r="N36" s="24"/>
      <c r="O36" s="112"/>
      <c r="P36" s="181"/>
      <c r="Q36" s="181"/>
      <c r="R36" s="181"/>
      <c r="S36" s="139"/>
    </row>
    <row r="37" spans="1:19" x14ac:dyDescent="0.2">
      <c r="A37" s="43">
        <v>1</v>
      </c>
      <c r="B37" s="43">
        <v>2</v>
      </c>
      <c r="C37" s="122">
        <v>3</v>
      </c>
      <c r="D37" s="123"/>
      <c r="E37" s="124"/>
      <c r="F37" s="122">
        <v>4</v>
      </c>
      <c r="G37" s="124"/>
      <c r="H37" s="122">
        <v>5</v>
      </c>
      <c r="I37" s="123"/>
      <c r="J37" s="124"/>
      <c r="K37" s="125">
        <v>6</v>
      </c>
      <c r="L37" s="126"/>
      <c r="M37" s="127"/>
      <c r="N37" s="44">
        <v>7</v>
      </c>
      <c r="O37" s="45">
        <v>7</v>
      </c>
      <c r="P37" s="123">
        <v>8</v>
      </c>
      <c r="Q37" s="123"/>
      <c r="R37" s="123"/>
      <c r="S37" s="124"/>
    </row>
    <row r="38" spans="1:19" x14ac:dyDescent="0.2">
      <c r="A38" s="37">
        <v>1</v>
      </c>
      <c r="B38" s="48" t="s">
        <v>63</v>
      </c>
      <c r="C38" s="60" t="s">
        <v>34</v>
      </c>
      <c r="D38" s="61"/>
      <c r="E38" s="62"/>
      <c r="F38" s="84">
        <f>726.7*K38</f>
        <v>3197.4800000000005</v>
      </c>
      <c r="G38" s="82"/>
      <c r="H38" s="60"/>
      <c r="I38" s="61"/>
      <c r="J38" s="77"/>
      <c r="K38" s="182">
        <v>4.4000000000000004</v>
      </c>
      <c r="L38" s="182"/>
      <c r="M38" s="38"/>
      <c r="N38" s="39"/>
      <c r="O38" s="49">
        <v>3</v>
      </c>
      <c r="P38" s="80">
        <f>O38*F38</f>
        <v>9592.4400000000023</v>
      </c>
      <c r="Q38" s="81"/>
      <c r="R38" s="81"/>
      <c r="S38" s="82"/>
    </row>
    <row r="39" spans="1:19" x14ac:dyDescent="0.2">
      <c r="A39" s="37"/>
      <c r="B39" s="37" t="s">
        <v>64</v>
      </c>
      <c r="C39" s="60" t="s">
        <v>34</v>
      </c>
      <c r="D39" s="61"/>
      <c r="E39" s="62"/>
      <c r="F39" s="75">
        <f t="shared" ref="F39:F51" si="0">726.7*K39</f>
        <v>1097.317</v>
      </c>
      <c r="G39" s="76"/>
      <c r="H39" s="60"/>
      <c r="I39" s="61"/>
      <c r="J39" s="77"/>
      <c r="K39" s="83">
        <v>1.51</v>
      </c>
      <c r="L39" s="83"/>
      <c r="M39" s="38"/>
      <c r="N39" s="39"/>
      <c r="O39" s="46">
        <v>3</v>
      </c>
      <c r="P39" s="66">
        <f t="shared" ref="P39:P40" si="1">O39*F39</f>
        <v>3291.951</v>
      </c>
      <c r="Q39" s="61"/>
      <c r="R39" s="61"/>
      <c r="S39" s="62"/>
    </row>
    <row r="40" spans="1:19" x14ac:dyDescent="0.2">
      <c r="A40" s="37"/>
      <c r="B40" s="37" t="s">
        <v>65</v>
      </c>
      <c r="C40" s="60" t="s">
        <v>34</v>
      </c>
      <c r="D40" s="61"/>
      <c r="E40" s="62"/>
      <c r="F40" s="75">
        <f t="shared" si="0"/>
        <v>312.48099999999999</v>
      </c>
      <c r="G40" s="76"/>
      <c r="H40" s="60"/>
      <c r="I40" s="61"/>
      <c r="J40" s="77"/>
      <c r="K40" s="83">
        <v>0.43</v>
      </c>
      <c r="L40" s="83"/>
      <c r="M40" s="38"/>
      <c r="N40" s="39"/>
      <c r="O40" s="46">
        <v>3</v>
      </c>
      <c r="P40" s="66">
        <f t="shared" si="1"/>
        <v>937.44299999999998</v>
      </c>
      <c r="Q40" s="61"/>
      <c r="R40" s="61"/>
      <c r="S40" s="62"/>
    </row>
    <row r="41" spans="1:19" ht="24" x14ac:dyDescent="0.2">
      <c r="A41" s="37">
        <v>2</v>
      </c>
      <c r="B41" s="50" t="s">
        <v>66</v>
      </c>
      <c r="C41" s="60" t="s">
        <v>34</v>
      </c>
      <c r="D41" s="61"/>
      <c r="E41" s="62"/>
      <c r="F41" s="84">
        <f t="shared" si="0"/>
        <v>8865.74</v>
      </c>
      <c r="G41" s="82"/>
      <c r="H41" s="60"/>
      <c r="I41" s="61"/>
      <c r="J41" s="77"/>
      <c r="K41" s="85">
        <v>12.2</v>
      </c>
      <c r="L41" s="86"/>
      <c r="M41" s="38"/>
      <c r="N41" s="39"/>
      <c r="O41" s="46">
        <v>3</v>
      </c>
      <c r="P41" s="80">
        <f t="shared" ref="P41:P49" si="2">O41*F41</f>
        <v>26597.22</v>
      </c>
      <c r="Q41" s="81"/>
      <c r="R41" s="81"/>
      <c r="S41" s="82"/>
    </row>
    <row r="42" spans="1:19" ht="12.75" customHeight="1" x14ac:dyDescent="0.2">
      <c r="A42" s="37"/>
      <c r="B42" s="51" t="s">
        <v>67</v>
      </c>
      <c r="C42" s="60" t="s">
        <v>34</v>
      </c>
      <c r="D42" s="61"/>
      <c r="E42" s="62"/>
      <c r="F42" s="75">
        <f t="shared" si="0"/>
        <v>188.94200000000001</v>
      </c>
      <c r="G42" s="76"/>
      <c r="H42" s="60"/>
      <c r="I42" s="61"/>
      <c r="J42" s="77"/>
      <c r="K42" s="78">
        <v>0.26</v>
      </c>
      <c r="L42" s="79"/>
      <c r="M42" s="38"/>
      <c r="N42" s="39"/>
      <c r="O42" s="46">
        <v>3</v>
      </c>
      <c r="P42" s="66">
        <f t="shared" si="2"/>
        <v>566.82600000000002</v>
      </c>
      <c r="Q42" s="61"/>
      <c r="R42" s="61"/>
      <c r="S42" s="62"/>
    </row>
    <row r="43" spans="1:19" x14ac:dyDescent="0.2">
      <c r="A43" s="37"/>
      <c r="B43" s="51" t="s">
        <v>68</v>
      </c>
      <c r="C43" s="60" t="s">
        <v>34</v>
      </c>
      <c r="D43" s="61"/>
      <c r="E43" s="62"/>
      <c r="F43" s="75">
        <f t="shared" si="0"/>
        <v>2129.2310000000002</v>
      </c>
      <c r="G43" s="76"/>
      <c r="H43" s="60"/>
      <c r="I43" s="61"/>
      <c r="J43" s="77"/>
      <c r="K43" s="78">
        <v>2.93</v>
      </c>
      <c r="L43" s="79"/>
      <c r="M43" s="38"/>
      <c r="N43" s="39"/>
      <c r="O43" s="46">
        <v>3</v>
      </c>
      <c r="P43" s="66">
        <f t="shared" si="2"/>
        <v>6387.6930000000011</v>
      </c>
      <c r="Q43" s="61"/>
      <c r="R43" s="61"/>
      <c r="S43" s="62"/>
    </row>
    <row r="44" spans="1:19" ht="22.5" x14ac:dyDescent="0.2">
      <c r="A44" s="37"/>
      <c r="B44" s="51" t="s">
        <v>69</v>
      </c>
      <c r="C44" s="60" t="s">
        <v>34</v>
      </c>
      <c r="D44" s="61"/>
      <c r="E44" s="62"/>
      <c r="F44" s="75">
        <f t="shared" si="0"/>
        <v>0</v>
      </c>
      <c r="G44" s="76"/>
      <c r="H44" s="60"/>
      <c r="I44" s="61"/>
      <c r="J44" s="77"/>
      <c r="K44" s="78">
        <v>0</v>
      </c>
      <c r="L44" s="79"/>
      <c r="M44" s="38"/>
      <c r="N44" s="39"/>
      <c r="O44" s="46">
        <v>3</v>
      </c>
      <c r="P44" s="66">
        <f t="shared" si="2"/>
        <v>0</v>
      </c>
      <c r="Q44" s="61"/>
      <c r="R44" s="61"/>
      <c r="S44" s="62"/>
    </row>
    <row r="45" spans="1:19" ht="22.5" x14ac:dyDescent="0.2">
      <c r="A45" s="37"/>
      <c r="B45" s="51" t="s">
        <v>70</v>
      </c>
      <c r="C45" s="60" t="s">
        <v>34</v>
      </c>
      <c r="D45" s="61"/>
      <c r="E45" s="62"/>
      <c r="F45" s="75">
        <f t="shared" si="0"/>
        <v>0</v>
      </c>
      <c r="G45" s="76"/>
      <c r="H45" s="60"/>
      <c r="I45" s="61"/>
      <c r="J45" s="77"/>
      <c r="K45" s="78">
        <v>0</v>
      </c>
      <c r="L45" s="79"/>
      <c r="M45" s="38"/>
      <c r="N45" s="39"/>
      <c r="O45" s="46">
        <v>3</v>
      </c>
      <c r="P45" s="66">
        <f t="shared" si="2"/>
        <v>0</v>
      </c>
      <c r="Q45" s="61"/>
      <c r="R45" s="61"/>
      <c r="S45" s="62"/>
    </row>
    <row r="46" spans="1:19" ht="33.75" x14ac:dyDescent="0.2">
      <c r="A46" s="37"/>
      <c r="B46" s="51" t="s">
        <v>71</v>
      </c>
      <c r="C46" s="60" t="s">
        <v>34</v>
      </c>
      <c r="D46" s="61"/>
      <c r="E46" s="62"/>
      <c r="F46" s="75">
        <f t="shared" si="0"/>
        <v>2608.8530000000001</v>
      </c>
      <c r="G46" s="76"/>
      <c r="H46" s="60"/>
      <c r="I46" s="61"/>
      <c r="J46" s="77"/>
      <c r="K46" s="83">
        <v>3.59</v>
      </c>
      <c r="L46" s="83"/>
      <c r="M46" s="38"/>
      <c r="N46" s="39"/>
      <c r="O46" s="46">
        <v>3</v>
      </c>
      <c r="P46" s="66">
        <f t="shared" si="2"/>
        <v>7826.5590000000002</v>
      </c>
      <c r="Q46" s="61"/>
      <c r="R46" s="61"/>
      <c r="S46" s="62"/>
    </row>
    <row r="47" spans="1:19" ht="22.5" customHeight="1" x14ac:dyDescent="0.2">
      <c r="A47" s="37"/>
      <c r="B47" s="51" t="s">
        <v>72</v>
      </c>
      <c r="C47" s="60" t="s">
        <v>34</v>
      </c>
      <c r="D47" s="61"/>
      <c r="E47" s="62"/>
      <c r="F47" s="75">
        <f t="shared" si="0"/>
        <v>552.29200000000003</v>
      </c>
      <c r="G47" s="76"/>
      <c r="H47" s="60"/>
      <c r="I47" s="61"/>
      <c r="J47" s="77"/>
      <c r="K47" s="78">
        <v>0.76</v>
      </c>
      <c r="L47" s="79"/>
      <c r="M47" s="38"/>
      <c r="N47" s="39"/>
      <c r="O47" s="46">
        <v>3</v>
      </c>
      <c r="P47" s="66">
        <f t="shared" si="2"/>
        <v>1656.8760000000002</v>
      </c>
      <c r="Q47" s="61"/>
      <c r="R47" s="61"/>
      <c r="S47" s="62"/>
    </row>
    <row r="48" spans="1:19" ht="75.75" customHeight="1" x14ac:dyDescent="0.2">
      <c r="A48" s="37"/>
      <c r="B48" s="51" t="s">
        <v>73</v>
      </c>
      <c r="C48" s="60" t="s">
        <v>34</v>
      </c>
      <c r="D48" s="61"/>
      <c r="E48" s="62"/>
      <c r="F48" s="75">
        <f t="shared" si="0"/>
        <v>2892.2660000000001</v>
      </c>
      <c r="G48" s="76"/>
      <c r="H48" s="60"/>
      <c r="I48" s="61"/>
      <c r="J48" s="77"/>
      <c r="K48" s="183">
        <v>3.98</v>
      </c>
      <c r="L48" s="183"/>
      <c r="M48" s="38"/>
      <c r="N48" s="39"/>
      <c r="O48" s="46">
        <v>3</v>
      </c>
      <c r="P48" s="66">
        <f t="shared" si="2"/>
        <v>8676.7980000000007</v>
      </c>
      <c r="Q48" s="61"/>
      <c r="R48" s="61"/>
      <c r="S48" s="62"/>
    </row>
    <row r="49" spans="1:19" x14ac:dyDescent="0.2">
      <c r="A49" s="37"/>
      <c r="B49" s="51" t="s">
        <v>74</v>
      </c>
      <c r="C49" s="60" t="s">
        <v>34</v>
      </c>
      <c r="D49" s="61"/>
      <c r="E49" s="62"/>
      <c r="F49" s="75">
        <f t="shared" si="0"/>
        <v>152.607</v>
      </c>
      <c r="G49" s="76"/>
      <c r="H49" s="60"/>
      <c r="I49" s="61"/>
      <c r="J49" s="61"/>
      <c r="K49" s="83">
        <v>0.21</v>
      </c>
      <c r="L49" s="83"/>
      <c r="M49" s="42"/>
      <c r="N49" s="39"/>
      <c r="O49" s="46">
        <v>3</v>
      </c>
      <c r="P49" s="66">
        <f t="shared" si="2"/>
        <v>457.82100000000003</v>
      </c>
      <c r="Q49" s="61"/>
      <c r="R49" s="61"/>
      <c r="S49" s="62"/>
    </row>
    <row r="50" spans="1:19" ht="33.75" x14ac:dyDescent="0.2">
      <c r="A50" s="37"/>
      <c r="B50" s="51" t="s">
        <v>75</v>
      </c>
      <c r="C50" s="60" t="s">
        <v>34</v>
      </c>
      <c r="D50" s="61"/>
      <c r="E50" s="62"/>
      <c r="F50" s="75">
        <f t="shared" si="0"/>
        <v>218.01000000000002</v>
      </c>
      <c r="G50" s="76"/>
      <c r="H50" s="60"/>
      <c r="I50" s="61"/>
      <c r="J50" s="77"/>
      <c r="K50" s="78">
        <v>0.3</v>
      </c>
      <c r="L50" s="79"/>
      <c r="M50" s="42"/>
      <c r="N50" s="39"/>
      <c r="O50" s="46">
        <v>3</v>
      </c>
      <c r="P50" s="66">
        <f t="shared" ref="P50" si="3">O50*F50</f>
        <v>654.03000000000009</v>
      </c>
      <c r="Q50" s="61"/>
      <c r="R50" s="61"/>
      <c r="S50" s="62"/>
    </row>
    <row r="51" spans="1:19" ht="33.75" x14ac:dyDescent="0.2">
      <c r="A51" s="47"/>
      <c r="B51" s="55" t="s">
        <v>76</v>
      </c>
      <c r="C51" s="60" t="s">
        <v>34</v>
      </c>
      <c r="D51" s="61"/>
      <c r="E51" s="62"/>
      <c r="F51" s="75">
        <f t="shared" si="0"/>
        <v>123.53900000000002</v>
      </c>
      <c r="G51" s="76"/>
      <c r="H51" s="60"/>
      <c r="I51" s="61"/>
      <c r="J51" s="77"/>
      <c r="K51" s="78">
        <v>0.17</v>
      </c>
      <c r="L51" s="79"/>
      <c r="M51" s="42"/>
      <c r="N51" s="39"/>
      <c r="O51" s="42">
        <v>3</v>
      </c>
      <c r="P51" s="66">
        <f t="shared" ref="P51" si="4">O51*F51</f>
        <v>370.61700000000008</v>
      </c>
      <c r="Q51" s="61"/>
      <c r="R51" s="61"/>
      <c r="S51" s="62"/>
    </row>
    <row r="52" spans="1:19" ht="16.5" customHeight="1" x14ac:dyDescent="0.2">
      <c r="A52" s="37"/>
      <c r="B52" s="72" t="s">
        <v>77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</row>
    <row r="53" spans="1:19" ht="22.5" x14ac:dyDescent="0.2">
      <c r="A53" s="37"/>
      <c r="B53" s="51" t="s">
        <v>78</v>
      </c>
      <c r="C53" s="60" t="s">
        <v>34</v>
      </c>
      <c r="D53" s="61"/>
      <c r="E53" s="62"/>
      <c r="F53" s="60">
        <f>K53*726.7</f>
        <v>0</v>
      </c>
      <c r="G53" s="62"/>
      <c r="H53" s="67"/>
      <c r="I53" s="68"/>
      <c r="J53" s="69"/>
      <c r="K53" s="70">
        <v>0</v>
      </c>
      <c r="L53" s="71"/>
      <c r="M53" s="46"/>
      <c r="N53" s="39"/>
      <c r="O53" s="46">
        <v>3</v>
      </c>
      <c r="P53" s="66">
        <f t="shared" ref="P53:P57" si="5">O53*F53</f>
        <v>0</v>
      </c>
      <c r="Q53" s="61"/>
      <c r="R53" s="61"/>
      <c r="S53" s="62"/>
    </row>
    <row r="54" spans="1:19" ht="22.5" x14ac:dyDescent="0.2">
      <c r="A54" s="41"/>
      <c r="B54" s="55" t="s">
        <v>79</v>
      </c>
      <c r="C54" s="60" t="s">
        <v>34</v>
      </c>
      <c r="D54" s="61"/>
      <c r="E54" s="62"/>
      <c r="F54" s="60">
        <f t="shared" ref="F54:F57" si="6">K54*726.7</f>
        <v>683.09799999999996</v>
      </c>
      <c r="G54" s="62"/>
      <c r="H54" s="128"/>
      <c r="I54" s="128"/>
      <c r="J54" s="128"/>
      <c r="K54" s="129">
        <v>0.94</v>
      </c>
      <c r="L54" s="129"/>
      <c r="M54" s="129"/>
      <c r="N54" s="56"/>
      <c r="O54" s="42">
        <v>3</v>
      </c>
      <c r="P54" s="66">
        <f t="shared" si="5"/>
        <v>2049.2939999999999</v>
      </c>
      <c r="Q54" s="61"/>
      <c r="R54" s="61"/>
      <c r="S54" s="62"/>
    </row>
    <row r="55" spans="1:19" ht="22.5" x14ac:dyDescent="0.2">
      <c r="A55" s="52"/>
      <c r="B55" s="55" t="s">
        <v>80</v>
      </c>
      <c r="C55" s="60" t="s">
        <v>34</v>
      </c>
      <c r="D55" s="61"/>
      <c r="E55" s="62"/>
      <c r="F55" s="60">
        <f t="shared" si="6"/>
        <v>87.204000000000008</v>
      </c>
      <c r="G55" s="62"/>
      <c r="H55" s="63"/>
      <c r="I55" s="63"/>
      <c r="J55" s="63"/>
      <c r="K55" s="64">
        <v>0.12</v>
      </c>
      <c r="L55" s="65"/>
      <c r="M55" s="53"/>
      <c r="N55" s="54"/>
      <c r="O55" s="42">
        <v>3</v>
      </c>
      <c r="P55" s="66">
        <f t="shared" si="5"/>
        <v>261.61200000000002</v>
      </c>
      <c r="Q55" s="61"/>
      <c r="R55" s="61"/>
      <c r="S55" s="62"/>
    </row>
    <row r="56" spans="1:19" ht="22.5" x14ac:dyDescent="0.2">
      <c r="A56" s="52"/>
      <c r="B56" s="55" t="s">
        <v>81</v>
      </c>
      <c r="C56" s="60" t="s">
        <v>34</v>
      </c>
      <c r="D56" s="61"/>
      <c r="E56" s="62"/>
      <c r="F56" s="60">
        <f t="shared" si="6"/>
        <v>0</v>
      </c>
      <c r="G56" s="62"/>
      <c r="H56" s="63"/>
      <c r="I56" s="63"/>
      <c r="J56" s="63"/>
      <c r="K56" s="64">
        <v>0</v>
      </c>
      <c r="L56" s="65"/>
      <c r="M56" s="59"/>
      <c r="N56" s="40"/>
      <c r="O56" s="42">
        <v>3</v>
      </c>
      <c r="P56" s="66">
        <f t="shared" si="5"/>
        <v>0</v>
      </c>
      <c r="Q56" s="61"/>
      <c r="R56" s="61"/>
      <c r="S56" s="62"/>
    </row>
    <row r="57" spans="1:19" ht="22.5" x14ac:dyDescent="0.2">
      <c r="A57" s="52"/>
      <c r="B57" s="55" t="s">
        <v>82</v>
      </c>
      <c r="C57" s="60" t="s">
        <v>34</v>
      </c>
      <c r="D57" s="61"/>
      <c r="E57" s="62"/>
      <c r="F57" s="60">
        <f t="shared" si="6"/>
        <v>0</v>
      </c>
      <c r="G57" s="62"/>
      <c r="H57" s="63"/>
      <c r="I57" s="63"/>
      <c r="J57" s="63"/>
      <c r="K57" s="64">
        <v>0</v>
      </c>
      <c r="L57" s="65"/>
      <c r="M57" s="59"/>
      <c r="N57" s="40"/>
      <c r="O57" s="42">
        <v>3</v>
      </c>
      <c r="P57" s="66">
        <f t="shared" si="5"/>
        <v>0</v>
      </c>
      <c r="Q57" s="61"/>
      <c r="R57" s="61"/>
      <c r="S57" s="62"/>
    </row>
    <row r="58" spans="1:19" ht="15.75" x14ac:dyDescent="0.2">
      <c r="A58" s="159" t="s">
        <v>8</v>
      </c>
      <c r="B58" s="159"/>
      <c r="C58" s="159"/>
      <c r="D58" s="159"/>
      <c r="E58" s="159"/>
      <c r="F58" s="159"/>
      <c r="G58" s="159"/>
      <c r="H58" s="164" t="s">
        <v>9</v>
      </c>
      <c r="I58" s="164"/>
      <c r="J58" s="164"/>
      <c r="K58" s="165"/>
      <c r="L58" s="165"/>
      <c r="M58" s="165"/>
      <c r="N58" s="29" t="s">
        <v>9</v>
      </c>
      <c r="O58" s="29"/>
      <c r="P58" s="166">
        <f>SUM(P53:S57)+P41+P38</f>
        <v>38500.566000000006</v>
      </c>
      <c r="Q58" s="167"/>
      <c r="R58" s="167"/>
      <c r="S58" s="167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05" t="s">
        <v>39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</row>
    <row r="61" spans="1:19" s="19" customFormat="1" ht="37.5" customHeight="1" x14ac:dyDescent="0.2">
      <c r="A61" s="106" t="s">
        <v>53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</row>
    <row r="62" spans="1:19" s="19" customFormat="1" ht="67.5" customHeight="1" x14ac:dyDescent="0.2">
      <c r="A62" s="108" t="s">
        <v>87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pans="1:19" s="19" customFormat="1" ht="15.75" x14ac:dyDescent="0.2">
      <c r="A63" s="106" t="s">
        <v>35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</row>
    <row r="64" spans="1:19" s="19" customFormat="1" ht="15.75" x14ac:dyDescent="0.2">
      <c r="A64" s="169" t="s">
        <v>88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</row>
    <row r="65" spans="1:20" s="19" customFormat="1" ht="37.5" customHeight="1" x14ac:dyDescent="0.2">
      <c r="A65" s="106" t="s">
        <v>83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92" t="s">
        <v>44</v>
      </c>
      <c r="B67" s="92" t="s">
        <v>45</v>
      </c>
      <c r="C67" s="92"/>
      <c r="D67" s="92"/>
      <c r="E67" s="92"/>
      <c r="F67" s="92"/>
      <c r="G67" s="92" t="s">
        <v>46</v>
      </c>
      <c r="H67" s="92"/>
      <c r="I67" s="92"/>
      <c r="J67" s="92" t="s">
        <v>47</v>
      </c>
      <c r="K67" s="92"/>
      <c r="L67" s="92"/>
      <c r="M67" s="92" t="s">
        <v>48</v>
      </c>
      <c r="N67" s="92"/>
      <c r="O67" s="92"/>
      <c r="P67" s="92"/>
      <c r="Q67" s="168" t="s">
        <v>49</v>
      </c>
      <c r="R67" s="168"/>
      <c r="S67" s="168"/>
      <c r="T67" s="58"/>
    </row>
    <row r="68" spans="1:20" ht="72" customHeight="1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168"/>
      <c r="R68" s="168"/>
      <c r="S68" s="168"/>
    </row>
    <row r="69" spans="1:20" ht="17.25" x14ac:dyDescent="0.2">
      <c r="A69" s="25">
        <v>1</v>
      </c>
      <c r="B69" s="93">
        <v>2</v>
      </c>
      <c r="C69" s="94"/>
      <c r="D69" s="94"/>
      <c r="E69" s="94"/>
      <c r="F69" s="95"/>
      <c r="G69" s="161">
        <v>3</v>
      </c>
      <c r="H69" s="161"/>
      <c r="I69" s="161"/>
      <c r="J69" s="161">
        <v>4</v>
      </c>
      <c r="K69" s="161"/>
      <c r="L69" s="161"/>
      <c r="M69" s="31">
        <v>6</v>
      </c>
      <c r="N69" s="31"/>
      <c r="O69" s="161">
        <v>5</v>
      </c>
      <c r="P69" s="161"/>
      <c r="Q69" s="161">
        <v>6</v>
      </c>
      <c r="R69" s="161"/>
      <c r="S69" s="161"/>
    </row>
    <row r="70" spans="1:20" ht="24" customHeight="1" x14ac:dyDescent="0.2">
      <c r="A70" s="57">
        <v>1</v>
      </c>
      <c r="B70" s="96" t="s">
        <v>90</v>
      </c>
      <c r="C70" s="97"/>
      <c r="D70" s="97"/>
      <c r="E70" s="97"/>
      <c r="F70" s="98"/>
      <c r="G70" s="101" t="s">
        <v>91</v>
      </c>
      <c r="H70" s="102"/>
      <c r="I70" s="102"/>
      <c r="J70" s="102">
        <v>15632</v>
      </c>
      <c r="K70" s="102"/>
      <c r="L70" s="102"/>
      <c r="M70" s="57"/>
      <c r="N70" s="57"/>
      <c r="O70" s="101"/>
      <c r="P70" s="102"/>
      <c r="Q70" s="171" t="s">
        <v>84</v>
      </c>
      <c r="R70" s="171"/>
      <c r="S70" s="171"/>
    </row>
    <row r="71" spans="1:20" ht="17.25" x14ac:dyDescent="0.2">
      <c r="A71" s="99" t="s">
        <v>10</v>
      </c>
      <c r="B71" s="99"/>
      <c r="C71" s="99"/>
      <c r="D71" s="99"/>
      <c r="E71" s="99"/>
      <c r="F71" s="99"/>
      <c r="G71" s="100"/>
      <c r="H71" s="100"/>
      <c r="I71" s="100"/>
      <c r="J71" s="184">
        <f>SUM(J70:L70)</f>
        <v>15632</v>
      </c>
      <c r="K71" s="184"/>
      <c r="L71" s="184"/>
      <c r="M71" s="32" t="s">
        <v>11</v>
      </c>
      <c r="N71" s="32"/>
      <c r="O71" s="91"/>
      <c r="P71" s="91"/>
      <c r="Q71" s="91"/>
      <c r="R71" s="91"/>
      <c r="S71" s="91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6" t="s">
        <v>89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</row>
    <row r="74" spans="1:20" ht="52.5" customHeight="1" x14ac:dyDescent="0.2">
      <c r="A74" s="108" t="s">
        <v>36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</row>
    <row r="75" spans="1:20" ht="17.25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20" ht="52.5" customHeight="1" x14ac:dyDescent="0.2">
      <c r="A76" s="36" t="s">
        <v>44</v>
      </c>
      <c r="B76" s="89" t="s">
        <v>54</v>
      </c>
      <c r="C76" s="89"/>
      <c r="D76" s="89"/>
      <c r="E76" s="89" t="s">
        <v>55</v>
      </c>
      <c r="F76" s="89"/>
      <c r="G76" s="89"/>
      <c r="H76" s="89"/>
      <c r="I76" s="89"/>
      <c r="J76" s="89" t="s">
        <v>56</v>
      </c>
      <c r="K76" s="89"/>
      <c r="L76" s="89"/>
      <c r="M76" s="89"/>
      <c r="N76" s="89"/>
      <c r="O76" s="89"/>
      <c r="P76" s="89"/>
      <c r="Q76" s="89"/>
      <c r="R76" s="89"/>
      <c r="S76" s="89"/>
    </row>
    <row r="77" spans="1:20" ht="17.25" x14ac:dyDescent="0.2">
      <c r="A77" s="25">
        <v>1</v>
      </c>
      <c r="B77" s="161">
        <v>2</v>
      </c>
      <c r="C77" s="161"/>
      <c r="D77" s="161"/>
      <c r="E77" s="161">
        <v>3</v>
      </c>
      <c r="F77" s="161"/>
      <c r="G77" s="161"/>
      <c r="H77" s="161"/>
      <c r="I77" s="161"/>
      <c r="J77" s="161">
        <v>4</v>
      </c>
      <c r="K77" s="161"/>
      <c r="L77" s="161"/>
      <c r="M77" s="161"/>
      <c r="N77" s="161"/>
      <c r="O77" s="161"/>
      <c r="P77" s="161"/>
      <c r="Q77" s="161"/>
      <c r="R77" s="161"/>
      <c r="S77" s="161"/>
    </row>
    <row r="78" spans="1:20" x14ac:dyDescent="0.2">
      <c r="A78" s="26"/>
      <c r="B78" s="102">
        <v>0</v>
      </c>
      <c r="C78" s="102"/>
      <c r="D78" s="102"/>
      <c r="E78" s="102">
        <v>0</v>
      </c>
      <c r="F78" s="102"/>
      <c r="G78" s="102"/>
      <c r="H78" s="102"/>
      <c r="I78" s="102"/>
      <c r="J78" s="102">
        <v>0</v>
      </c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49" t="s">
        <v>37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7"/>
    </row>
    <row r="81" spans="1:19" ht="17.25" x14ac:dyDescent="0.2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</row>
    <row r="82" spans="1:19" ht="48.75" customHeight="1" x14ac:dyDescent="0.2">
      <c r="A82" s="36" t="s">
        <v>44</v>
      </c>
      <c r="B82" s="89" t="s">
        <v>57</v>
      </c>
      <c r="C82" s="89"/>
      <c r="D82" s="89"/>
      <c r="E82" s="89" t="s">
        <v>58</v>
      </c>
      <c r="F82" s="89"/>
      <c r="G82" s="89"/>
      <c r="H82" s="89"/>
      <c r="I82" s="160" t="s">
        <v>59</v>
      </c>
      <c r="J82" s="160"/>
      <c r="K82" s="160"/>
      <c r="L82" s="89" t="s">
        <v>60</v>
      </c>
      <c r="M82" s="89"/>
      <c r="N82" s="89"/>
      <c r="O82" s="89"/>
      <c r="P82" s="89" t="s">
        <v>61</v>
      </c>
      <c r="Q82" s="89"/>
      <c r="R82" s="89"/>
      <c r="S82" s="89"/>
    </row>
    <row r="83" spans="1:19" ht="15.75" x14ac:dyDescent="0.2">
      <c r="A83" s="27">
        <v>1</v>
      </c>
      <c r="B83" s="90">
        <v>2</v>
      </c>
      <c r="C83" s="90"/>
      <c r="D83" s="90"/>
      <c r="E83" s="90">
        <v>3</v>
      </c>
      <c r="F83" s="90"/>
      <c r="G83" s="90"/>
      <c r="H83" s="90"/>
      <c r="I83" s="90">
        <v>4</v>
      </c>
      <c r="J83" s="90"/>
      <c r="K83" s="90"/>
      <c r="L83" s="90">
        <v>5</v>
      </c>
      <c r="M83" s="90"/>
      <c r="N83" s="90"/>
      <c r="O83" s="90"/>
      <c r="P83" s="90">
        <v>6</v>
      </c>
      <c r="Q83" s="90"/>
      <c r="R83" s="90"/>
      <c r="S83" s="90"/>
    </row>
    <row r="84" spans="1:19" ht="15.75" x14ac:dyDescent="0.2">
      <c r="A84" s="30">
        <v>1</v>
      </c>
      <c r="B84" s="159" t="s">
        <v>12</v>
      </c>
      <c r="C84" s="159"/>
      <c r="D84" s="159"/>
      <c r="E84" s="87">
        <v>0</v>
      </c>
      <c r="F84" s="87"/>
      <c r="G84" s="87"/>
      <c r="H84" s="87"/>
      <c r="I84" s="87">
        <v>38505.839999999997</v>
      </c>
      <c r="J84" s="87"/>
      <c r="K84" s="87"/>
      <c r="L84" s="87">
        <v>29198.03</v>
      </c>
      <c r="M84" s="87"/>
      <c r="N84" s="87"/>
      <c r="O84" s="87"/>
      <c r="P84" s="87">
        <f>I84-L84</f>
        <v>9307.8099999999977</v>
      </c>
      <c r="Q84" s="87"/>
      <c r="R84" s="87"/>
      <c r="S84" s="87"/>
    </row>
    <row r="85" spans="1:19" ht="15.75" hidden="1" x14ac:dyDescent="0.2">
      <c r="A85" s="30">
        <v>2</v>
      </c>
      <c r="B85" s="159" t="s">
        <v>13</v>
      </c>
      <c r="C85" s="159"/>
      <c r="D85" s="159"/>
      <c r="E85" s="87">
        <v>0</v>
      </c>
      <c r="F85" s="87"/>
      <c r="G85" s="87"/>
      <c r="H85" s="87"/>
      <c r="I85" s="87">
        <v>0</v>
      </c>
      <c r="J85" s="87"/>
      <c r="K85" s="87"/>
      <c r="L85" s="87">
        <v>0</v>
      </c>
      <c r="M85" s="87"/>
      <c r="N85" s="87"/>
      <c r="O85" s="87"/>
      <c r="P85" s="87">
        <v>0</v>
      </c>
      <c r="Q85" s="87"/>
      <c r="R85" s="87"/>
      <c r="S85" s="87"/>
    </row>
    <row r="86" spans="1:19" ht="15.75" x14ac:dyDescent="0.2">
      <c r="A86" s="159" t="s">
        <v>8</v>
      </c>
      <c r="B86" s="159"/>
      <c r="C86" s="159"/>
      <c r="D86" s="159"/>
      <c r="E86" s="100"/>
      <c r="F86" s="100"/>
      <c r="G86" s="100"/>
      <c r="H86" s="100"/>
      <c r="I86" s="88">
        <v>38505.839999999997</v>
      </c>
      <c r="J86" s="88"/>
      <c r="K86" s="88"/>
      <c r="L86" s="88">
        <v>29198.03</v>
      </c>
      <c r="M86" s="88"/>
      <c r="N86" s="88"/>
      <c r="O86" s="88"/>
      <c r="P86" s="88">
        <f>I86-L86</f>
        <v>9307.8099999999977</v>
      </c>
      <c r="Q86" s="88"/>
      <c r="R86" s="88"/>
      <c r="S86" s="88"/>
    </row>
  </sheetData>
  <mergeCells count="215"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O69:P69"/>
    <mergeCell ref="O70:P70"/>
    <mergeCell ref="K38:L38"/>
    <mergeCell ref="K39:L39"/>
    <mergeCell ref="K40:L40"/>
    <mergeCell ref="K46:L46"/>
    <mergeCell ref="K48:L48"/>
    <mergeCell ref="C38:E38"/>
    <mergeCell ref="C39:E39"/>
    <mergeCell ref="C40:E40"/>
    <mergeCell ref="B76:D76"/>
    <mergeCell ref="E76:I76"/>
    <mergeCell ref="A75:S75"/>
    <mergeCell ref="J76:S76"/>
    <mergeCell ref="G70:I70"/>
    <mergeCell ref="J70:L70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0:S70"/>
    <mergeCell ref="Q71:S71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A81:R81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O71:P71"/>
    <mergeCell ref="J67:L68"/>
    <mergeCell ref="B67:F68"/>
    <mergeCell ref="B69:F69"/>
    <mergeCell ref="B70:F70"/>
    <mergeCell ref="A71:F71"/>
    <mergeCell ref="G71:I71"/>
    <mergeCell ref="J71:L71"/>
    <mergeCell ref="P84:S84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C46:E46"/>
    <mergeCell ref="C48:E48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P38:S38"/>
    <mergeCell ref="P39:S39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K44:L44"/>
    <mergeCell ref="K45:L45"/>
    <mergeCell ref="C42:E42"/>
    <mergeCell ref="C43:E43"/>
    <mergeCell ref="C44:E44"/>
    <mergeCell ref="C45:E45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2026-04-14T05:58:20Z</dcterms:modified>
</cp:coreProperties>
</file>